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 activeTab="1"/>
  </bookViews>
  <sheets>
    <sheet name="Распределение" sheetId="1" r:id="rId1"/>
    <sheet name="Предложение 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F26" i="2"/>
  <c r="F24" i="2"/>
  <c r="F25" i="2"/>
  <c r="F23" i="2"/>
  <c r="F21" i="2"/>
  <c r="F15" i="2"/>
  <c r="F16" i="2"/>
  <c r="F17" i="2"/>
  <c r="F18" i="2"/>
  <c r="F19" i="2"/>
  <c r="F25" i="3"/>
  <c r="G25" i="3" s="1"/>
  <c r="F24" i="3"/>
  <c r="G24" i="3" s="1"/>
  <c r="F23" i="3"/>
  <c r="G23" i="3" s="1"/>
  <c r="G26" i="3" s="1"/>
  <c r="G20" i="3"/>
  <c r="F19" i="3"/>
  <c r="G19" i="3" s="1"/>
  <c r="F18" i="3"/>
  <c r="G18" i="3" s="1"/>
  <c r="F17" i="3"/>
  <c r="G17" i="3" s="1"/>
  <c r="F16" i="3"/>
  <c r="G16" i="3" s="1"/>
  <c r="F15" i="3"/>
  <c r="G15" i="3" s="1"/>
  <c r="F14" i="3"/>
  <c r="F21" i="3" s="1"/>
  <c r="I12" i="1"/>
  <c r="G14" i="3" l="1"/>
  <c r="G21" i="3" s="1"/>
  <c r="G27" i="3" s="1"/>
  <c r="F26" i="3"/>
  <c r="F27" i="3" s="1"/>
  <c r="F27" i="2"/>
  <c r="F14" i="2"/>
  <c r="D9" i="1"/>
  <c r="D18" i="1" s="1"/>
  <c r="E17" i="1" s="1"/>
  <c r="F17" i="1" s="1"/>
  <c r="E16" i="1" l="1"/>
  <c r="F16" i="1" s="1"/>
  <c r="E8" i="1"/>
  <c r="F8" i="1" s="1"/>
  <c r="E14" i="1"/>
  <c r="F14" i="1" s="1"/>
  <c r="E12" i="1"/>
  <c r="F12" i="1" s="1"/>
  <c r="E10" i="1"/>
  <c r="F10" i="1" s="1"/>
  <c r="E7" i="1"/>
  <c r="E15" i="1"/>
  <c r="F15" i="1" s="1"/>
  <c r="E13" i="1"/>
  <c r="F13" i="1" s="1"/>
  <c r="E11" i="1"/>
  <c r="F11" i="1" s="1"/>
  <c r="E9" i="1"/>
  <c r="F9" i="1" s="1"/>
  <c r="F7" i="1" l="1"/>
  <c r="F18" i="1" s="1"/>
  <c r="E18" i="1"/>
  <c r="H12" i="1"/>
  <c r="J12" i="1" s="1"/>
</calcChain>
</file>

<file path=xl/sharedStrings.xml><?xml version="1.0" encoding="utf-8"?>
<sst xmlns="http://schemas.openxmlformats.org/spreadsheetml/2006/main" count="93" uniqueCount="50">
  <si>
    <t>номер дома</t>
  </si>
  <si>
    <t>площадь, кв.м.</t>
  </si>
  <si>
    <t>Пропорция, %</t>
  </si>
  <si>
    <t>сумма в год</t>
  </si>
  <si>
    <t>Дом 3а,3б</t>
  </si>
  <si>
    <t>Дом 9</t>
  </si>
  <si>
    <t>Дом 6а</t>
  </si>
  <si>
    <t>Дом 2 Захарова Т.Г.</t>
  </si>
  <si>
    <t>Дом 2 Иванова Н.А.</t>
  </si>
  <si>
    <t>Дом 6Б</t>
  </si>
  <si>
    <t>Дом 6В</t>
  </si>
  <si>
    <t>Дом 7А</t>
  </si>
  <si>
    <t>Дом 8</t>
  </si>
  <si>
    <t>итого</t>
  </si>
  <si>
    <t>ООО " Элион Спб "</t>
  </si>
  <si>
    <t>СМЕТА</t>
  </si>
  <si>
    <t>на монтаж системы видеонаблюдения</t>
  </si>
  <si>
    <t>Объект:</t>
  </si>
  <si>
    <t>всеволожск тсж</t>
  </si>
  <si>
    <t xml:space="preserve"> </t>
  </si>
  <si>
    <t>№ п/п</t>
  </si>
  <si>
    <t>Наименование</t>
  </si>
  <si>
    <t>Ед.изм.</t>
  </si>
  <si>
    <t>Кол-во</t>
  </si>
  <si>
    <t>Цена, руб.</t>
  </si>
  <si>
    <t>Сумма, руб.</t>
  </si>
  <si>
    <t>Базовое оборудование</t>
  </si>
  <si>
    <t>ТВ-камера уличная AHD  2Mp Falcon Eye</t>
  </si>
  <si>
    <t>шт.</t>
  </si>
  <si>
    <t>Видеорегистратор TsrUVO411Eco</t>
  </si>
  <si>
    <t>Жесткий диск ST2000DM006 2Tb</t>
  </si>
  <si>
    <t>Монитор SAMSUNG S22D HDMI VGA</t>
  </si>
  <si>
    <t>Кабель коаксиальный на троссу с питанием</t>
  </si>
  <si>
    <t>м.</t>
  </si>
  <si>
    <t>Блок питания 12В 1.5 A имульсный</t>
  </si>
  <si>
    <t>Расходные материалы</t>
  </si>
  <si>
    <t>Итого по базовому оборудованию</t>
  </si>
  <si>
    <t>Монтажные  работы</t>
  </si>
  <si>
    <t>Прокладка кабельной трассы</t>
  </si>
  <si>
    <t>Установка тв-камеры свыше 2.5 м</t>
  </si>
  <si>
    <t>Пусконаладочные работы</t>
  </si>
  <si>
    <t>Итого</t>
  </si>
  <si>
    <t>Всего по смете</t>
  </si>
  <si>
    <t>Распределение расходов на монтаж системы видеонаблюдения</t>
  </si>
  <si>
    <t>Дом 7б</t>
  </si>
  <si>
    <t>Дом 7в</t>
  </si>
  <si>
    <t>ТСЖ "РАДУГА"</t>
  </si>
  <si>
    <t>общая площадь Радуги</t>
  </si>
  <si>
    <t>с 1 кв.м</t>
  </si>
  <si>
    <t>общая доля в % на Радугу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</si>
</sst>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8"/>
      <name val="Arial Cyr"/>
      <family val="2"/>
      <charset val="204"/>
    </font>
    <font>
      <b/>
      <u/>
      <sz val="14"/>
      <name val="Book Antiqua"/>
      <family val="1"/>
      <charset val="204"/>
    </font>
    <font>
      <b/>
      <u/>
      <sz val="10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3" xfId="1" applyBorder="1" applyAlignment="1">
      <alignment horizontal="center"/>
    </xf>
    <xf numFmtId="0" fontId="4" fillId="0" borderId="4" xfId="1" applyBorder="1" applyAlignment="1">
      <alignment horizontal="center"/>
    </xf>
    <xf numFmtId="0" fontId="4" fillId="0" borderId="8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8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0" xfId="1" applyAlignment="1">
      <alignment horizontal="center"/>
    </xf>
    <xf numFmtId="0" fontId="4" fillId="0" borderId="0" xfId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1" xfId="1" applyNumberFormat="1" applyBorder="1" applyAlignment="1">
      <alignment horizontal="center" vertical="center" wrapText="1"/>
    </xf>
    <xf numFmtId="2" fontId="4" fillId="0" borderId="9" xfId="1" applyNumberFormat="1" applyBorder="1" applyAlignment="1">
      <alignment horizontal="center" vertical="center" wrapText="1"/>
    </xf>
    <xf numFmtId="2" fontId="0" fillId="0" borderId="9" xfId="1" applyNumberFormat="1" applyFont="1" applyBorder="1" applyAlignment="1">
      <alignment horizontal="center" vertical="center" wrapText="1"/>
    </xf>
    <xf numFmtId="2" fontId="4" fillId="0" borderId="0" xfId="1" applyNumberFormat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12" fillId="0" borderId="17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1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/>
    <xf numFmtId="0" fontId="4" fillId="0" borderId="0" xfId="1" applyBorder="1"/>
    <xf numFmtId="0" fontId="4" fillId="0" borderId="0" xfId="1" applyFont="1"/>
    <xf numFmtId="0" fontId="4" fillId="0" borderId="0" xfId="1" applyAlignment="1">
      <alignment horizontal="right"/>
    </xf>
    <xf numFmtId="0" fontId="0" fillId="0" borderId="1" xfId="1" applyFont="1" applyBorder="1" applyAlignment="1">
      <alignment vertical="center" wrapText="1"/>
    </xf>
    <xf numFmtId="2" fontId="4" fillId="0" borderId="1" xfId="1" applyNumberFormat="1" applyBorder="1" applyAlignment="1">
      <alignment horizontal="right" vertical="center" wrapText="1"/>
    </xf>
    <xf numFmtId="2" fontId="4" fillId="0" borderId="9" xfId="1" applyNumberFormat="1" applyBorder="1" applyAlignment="1">
      <alignment horizontal="right" vertical="center" wrapText="1"/>
    </xf>
    <xf numFmtId="2" fontId="4" fillId="0" borderId="0" xfId="1" applyNumberFormat="1"/>
    <xf numFmtId="2" fontId="0" fillId="0" borderId="9" xfId="1" applyNumberFormat="1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2" fontId="4" fillId="0" borderId="1" xfId="1" applyNumberFormat="1" applyFont="1" applyBorder="1" applyAlignment="1">
      <alignment horizontal="right"/>
    </xf>
    <xf numFmtId="2" fontId="12" fillId="0" borderId="17" xfId="1" applyNumberFormat="1" applyFont="1" applyBorder="1" applyAlignment="1">
      <alignment horizontal="right" vertical="center" wrapText="1"/>
    </xf>
    <xf numFmtId="0" fontId="4" fillId="0" borderId="0" xfId="1" applyFont="1" applyAlignment="1"/>
    <xf numFmtId="0" fontId="4" fillId="0" borderId="0" xfId="1" applyAlignment="1"/>
    <xf numFmtId="0" fontId="10" fillId="0" borderId="0" xfId="1" applyFont="1"/>
    <xf numFmtId="164" fontId="0" fillId="2" borderId="0" xfId="0" applyNumberFormat="1" applyFill="1" applyAlignment="1">
      <alignment horizontal="center"/>
    </xf>
    <xf numFmtId="0" fontId="9" fillId="0" borderId="0" xfId="1" applyFont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10" fillId="0" borderId="10" xfId="1" applyFont="1" applyBorder="1" applyAlignment="1">
      <alignment horizontal="right"/>
    </xf>
    <xf numFmtId="0" fontId="10" fillId="0" borderId="11" xfId="1" applyFont="1" applyBorder="1" applyAlignment="1">
      <alignment horizontal="right"/>
    </xf>
    <xf numFmtId="0" fontId="10" fillId="0" borderId="12" xfId="1" applyFont="1" applyBorder="1" applyAlignment="1">
      <alignment horizontal="right"/>
    </xf>
    <xf numFmtId="0" fontId="12" fillId="0" borderId="14" xfId="1" applyFont="1" applyBorder="1" applyAlignment="1">
      <alignment horizontal="right" vertical="center" wrapText="1"/>
    </xf>
    <xf numFmtId="0" fontId="12" fillId="0" borderId="15" xfId="1" applyFont="1" applyBorder="1" applyAlignment="1">
      <alignment horizontal="right" vertical="center" wrapText="1"/>
    </xf>
    <xf numFmtId="0" fontId="12" fillId="0" borderId="16" xfId="1" applyFont="1" applyBorder="1" applyAlignment="1">
      <alignment horizontal="right" vertical="center" wrapText="1"/>
    </xf>
    <xf numFmtId="0" fontId="11" fillId="0" borderId="5" xfId="1" applyFont="1" applyBorder="1" applyAlignment="1">
      <alignment horizontal="left"/>
    </xf>
    <xf numFmtId="0" fontId="11" fillId="0" borderId="6" xfId="1" applyFont="1" applyBorder="1" applyAlignment="1">
      <alignment horizontal="left"/>
    </xf>
    <xf numFmtId="0" fontId="11" fillId="0" borderId="7" xfId="1" applyFont="1" applyBorder="1" applyAlignment="1">
      <alignment horizontal="left"/>
    </xf>
    <xf numFmtId="0" fontId="10" fillId="0" borderId="10" xfId="1" applyFont="1" applyBorder="1" applyAlignment="1">
      <alignment horizontal="right" vertical="center" wrapText="1"/>
    </xf>
    <xf numFmtId="0" fontId="10" fillId="0" borderId="11" xfId="1" applyFont="1" applyBorder="1" applyAlignment="1">
      <alignment horizontal="right" vertical="center" wrapText="1"/>
    </xf>
    <xf numFmtId="0" fontId="10" fillId="0" borderId="12" xfId="1" applyFont="1" applyBorder="1" applyAlignment="1">
      <alignment horizontal="right" vertical="center" wrapText="1"/>
    </xf>
  </cellXfs>
  <cellStyles count="2">
    <cellStyle name="Обычный" xfId="0" builtinId="0"/>
    <cellStyle name="Обычный_СМЕТЫ КАТ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3"/>
  <sheetViews>
    <sheetView topLeftCell="A7" workbookViewId="0">
      <selection activeCell="F20" sqref="F19:F20"/>
    </sheetView>
  </sheetViews>
  <sheetFormatPr defaultRowHeight="15" x14ac:dyDescent="0.25"/>
  <cols>
    <col min="1" max="1" width="5.5703125" customWidth="1"/>
    <col min="2" max="2" width="6.28515625" hidden="1" customWidth="1"/>
    <col min="3" max="3" width="24.28515625" customWidth="1"/>
    <col min="4" max="4" width="15.85546875" customWidth="1"/>
    <col min="5" max="5" width="14" customWidth="1"/>
    <col min="6" max="6" width="23.42578125" customWidth="1"/>
    <col min="7" max="7" width="15.5703125" customWidth="1"/>
    <col min="8" max="8" width="14.42578125" customWidth="1"/>
    <col min="9" max="9" width="13" customWidth="1"/>
    <col min="10" max="10" width="13.42578125" customWidth="1"/>
  </cols>
  <sheetData>
    <row r="3" spans="3:10" ht="50.25" customHeight="1" x14ac:dyDescent="0.25">
      <c r="C3" s="53" t="s">
        <v>43</v>
      </c>
      <c r="D3" s="53"/>
      <c r="E3" s="53"/>
      <c r="F3" s="53"/>
      <c r="G3" s="30"/>
      <c r="H3" s="30"/>
    </row>
    <row r="6" spans="3:10" ht="25.5" x14ac:dyDescent="0.25">
      <c r="C6" s="1" t="s">
        <v>0</v>
      </c>
      <c r="D6" s="1" t="s">
        <v>1</v>
      </c>
      <c r="E6" s="1" t="s">
        <v>2</v>
      </c>
      <c r="F6" s="1" t="s">
        <v>3</v>
      </c>
    </row>
    <row r="7" spans="3:10" x14ac:dyDescent="0.25">
      <c r="C7" s="2" t="s">
        <v>4</v>
      </c>
      <c r="D7" s="3">
        <v>2865.9</v>
      </c>
      <c r="E7" s="3">
        <f>D7/D18*100</f>
        <v>19.618164891432325</v>
      </c>
      <c r="F7" s="3">
        <f>F19*E7/100</f>
        <v>12165.616412475014</v>
      </c>
    </row>
    <row r="8" spans="3:10" x14ac:dyDescent="0.25">
      <c r="C8" s="2" t="s">
        <v>5</v>
      </c>
      <c r="D8" s="3">
        <v>584.79999999999995</v>
      </c>
      <c r="E8" s="3">
        <f>D8/D18*100</f>
        <v>4.0031762547575367</v>
      </c>
      <c r="F8" s="3">
        <f>F19*E8/100</f>
        <v>2482.4496591002435</v>
      </c>
    </row>
    <row r="9" spans="3:10" x14ac:dyDescent="0.25">
      <c r="C9" s="2" t="s">
        <v>6</v>
      </c>
      <c r="D9" s="3">
        <f>1521.1</f>
        <v>1521.1</v>
      </c>
      <c r="E9" s="3">
        <f>D9/D18*100</f>
        <v>10.412502395881821</v>
      </c>
      <c r="F9" s="3">
        <f>F19*E9/100</f>
        <v>6457.0009857342347</v>
      </c>
    </row>
    <row r="10" spans="3:10" ht="27" customHeight="1" x14ac:dyDescent="0.25">
      <c r="C10" s="2" t="s">
        <v>7</v>
      </c>
      <c r="D10" s="3">
        <v>243.9</v>
      </c>
      <c r="E10" s="3">
        <f>D10/D18*100</f>
        <v>1.6695873606965856</v>
      </c>
      <c r="F10" s="3">
        <f>F19*E10/100</f>
        <v>1035.3445141151667</v>
      </c>
    </row>
    <row r="11" spans="3:10" ht="52.5" customHeight="1" x14ac:dyDescent="0.25">
      <c r="C11" s="2" t="s">
        <v>8</v>
      </c>
      <c r="D11" s="3">
        <v>337.3</v>
      </c>
      <c r="E11" s="3">
        <f>D11/D18*100</f>
        <v>2.3089455381835111</v>
      </c>
      <c r="F11" s="3">
        <f>F19*E11/100</f>
        <v>1431.823307138359</v>
      </c>
      <c r="I11" s="36" t="s">
        <v>47</v>
      </c>
      <c r="J11" s="36" t="s">
        <v>48</v>
      </c>
    </row>
    <row r="12" spans="3:10" x14ac:dyDescent="0.25">
      <c r="C12" s="31" t="s">
        <v>9</v>
      </c>
      <c r="D12" s="32">
        <v>1828.3</v>
      </c>
      <c r="E12" s="33">
        <f>D12/D18*100</f>
        <v>12.515402097423401</v>
      </c>
      <c r="F12" s="32">
        <f>F19*E12/100</f>
        <v>7761.0511486541991</v>
      </c>
      <c r="G12" s="54" t="s">
        <v>46</v>
      </c>
      <c r="H12" s="55">
        <f>F12+F13+F14+F15</f>
        <v>30093.334684154324</v>
      </c>
      <c r="I12" s="56">
        <f>D12+D13+D14+D15</f>
        <v>7089.2</v>
      </c>
      <c r="J12" s="58">
        <f>H12/I12</f>
        <v>4.2449549574217578</v>
      </c>
    </row>
    <row r="13" spans="3:10" x14ac:dyDescent="0.25">
      <c r="C13" s="31" t="s">
        <v>10</v>
      </c>
      <c r="D13" s="32">
        <v>1960.1</v>
      </c>
      <c r="E13" s="33">
        <f>D13/D18*100</f>
        <v>13.417622737603022</v>
      </c>
      <c r="F13" s="32">
        <f>F19*E13/100</f>
        <v>8320.536212042387</v>
      </c>
      <c r="G13" s="54"/>
      <c r="H13" s="55"/>
      <c r="I13" s="57"/>
      <c r="J13" s="58"/>
    </row>
    <row r="14" spans="3:10" x14ac:dyDescent="0.25">
      <c r="C14" s="31" t="s">
        <v>11</v>
      </c>
      <c r="D14" s="32">
        <v>1436.8</v>
      </c>
      <c r="E14" s="33">
        <f>D14/D18*100</f>
        <v>9.8354371457517598</v>
      </c>
      <c r="F14" s="32">
        <f>F19*E14/100</f>
        <v>6099.1512828235818</v>
      </c>
      <c r="G14" s="54"/>
      <c r="H14" s="55"/>
      <c r="I14" s="57"/>
      <c r="J14" s="58"/>
    </row>
    <row r="15" spans="3:10" x14ac:dyDescent="0.25">
      <c r="C15" s="31" t="s">
        <v>12</v>
      </c>
      <c r="D15" s="32">
        <v>1864</v>
      </c>
      <c r="E15" s="33">
        <f>D15/D18*100</f>
        <v>12.759782043208018</v>
      </c>
      <c r="F15" s="32">
        <f>F19*E15/100</f>
        <v>7912.5960406341565</v>
      </c>
      <c r="G15" s="54"/>
      <c r="H15" s="55"/>
      <c r="I15" s="57"/>
      <c r="J15" s="58"/>
    </row>
    <row r="16" spans="3:10" x14ac:dyDescent="0.25">
      <c r="C16" s="2" t="s">
        <v>44</v>
      </c>
      <c r="D16" s="3">
        <v>995.1</v>
      </c>
      <c r="E16" s="3">
        <f>D16/D18*100</f>
        <v>6.8118342871224771</v>
      </c>
      <c r="F16" s="3">
        <f>F19*E16/100</f>
        <v>4224.1546781303905</v>
      </c>
    </row>
    <row r="17" spans="3:7" x14ac:dyDescent="0.25">
      <c r="C17" s="2" t="s">
        <v>45</v>
      </c>
      <c r="D17" s="3">
        <v>971.1</v>
      </c>
      <c r="E17" s="3">
        <f>D17/D18*100</f>
        <v>6.6475452479395418</v>
      </c>
      <c r="F17" s="3">
        <f>F19*E17/100</f>
        <v>4122.2757591522686</v>
      </c>
    </row>
    <row r="18" spans="3:7" x14ac:dyDescent="0.25">
      <c r="C18" s="1" t="s">
        <v>13</v>
      </c>
      <c r="D18" s="4">
        <f>SUM(D7:D17)</f>
        <v>14608.4</v>
      </c>
      <c r="E18" s="4">
        <f>SUM(E7:E17)</f>
        <v>100.00000000000001</v>
      </c>
      <c r="F18" s="5">
        <f>SUM(F7:F17)</f>
        <v>62011.999999999993</v>
      </c>
    </row>
    <row r="19" spans="3:7" x14ac:dyDescent="0.25">
      <c r="F19" s="29">
        <v>62012</v>
      </c>
    </row>
    <row r="23" spans="3:7" x14ac:dyDescent="0.25">
      <c r="F23" s="52">
        <f>E12+E13+E14+E15</f>
        <v>48.528244023986204</v>
      </c>
      <c r="G23" t="s">
        <v>49</v>
      </c>
    </row>
  </sheetData>
  <mergeCells count="5">
    <mergeCell ref="C3:F3"/>
    <mergeCell ref="G12:G15"/>
    <mergeCell ref="H12:H15"/>
    <mergeCell ref="I12:I15"/>
    <mergeCell ref="J12:J1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5"/>
  <sheetViews>
    <sheetView tabSelected="1" topLeftCell="A13" workbookViewId="0">
      <selection activeCell="D29" sqref="D29"/>
    </sheetView>
  </sheetViews>
  <sheetFormatPr defaultRowHeight="12.75" x14ac:dyDescent="0.2"/>
  <cols>
    <col min="1" max="1" width="10.85546875" style="20" customWidth="1"/>
    <col min="2" max="2" width="34" style="20" customWidth="1"/>
    <col min="3" max="4" width="11.85546875" style="20" customWidth="1"/>
    <col min="5" max="5" width="12.28515625" style="20" customWidth="1"/>
    <col min="6" max="6" width="16.7109375" style="20" customWidth="1"/>
    <col min="7" max="16384" width="9.140625" style="20"/>
  </cols>
  <sheetData>
    <row r="4" spans="1:7" ht="23.25" x14ac:dyDescent="0.35">
      <c r="A4" s="70" t="s">
        <v>14</v>
      </c>
      <c r="B4" s="70"/>
      <c r="C4" s="70"/>
      <c r="D4" s="70"/>
      <c r="E4" s="70"/>
      <c r="F4" s="70"/>
    </row>
    <row r="5" spans="1:7" ht="18.75" x14ac:dyDescent="0.3">
      <c r="A5" s="71" t="s">
        <v>15</v>
      </c>
      <c r="B5" s="71"/>
      <c r="C5" s="71"/>
      <c r="D5" s="71"/>
      <c r="E5" s="71"/>
      <c r="F5" s="71"/>
    </row>
    <row r="6" spans="1:7" x14ac:dyDescent="0.2">
      <c r="A6" s="72"/>
      <c r="B6" s="72"/>
      <c r="C6" s="72"/>
      <c r="D6" s="72"/>
      <c r="E6" s="72"/>
      <c r="F6" s="72"/>
    </row>
    <row r="7" spans="1:7" x14ac:dyDescent="0.2">
      <c r="A7" s="6"/>
    </row>
    <row r="8" spans="1:7" ht="15.75" x14ac:dyDescent="0.25">
      <c r="A8" s="73" t="s">
        <v>16</v>
      </c>
      <c r="B8" s="73"/>
      <c r="C8" s="73"/>
      <c r="D8" s="73"/>
      <c r="E8" s="73"/>
      <c r="F8" s="73"/>
    </row>
    <row r="9" spans="1:7" ht="15.75" x14ac:dyDescent="0.25">
      <c r="A9" s="7"/>
      <c r="B9" s="8"/>
      <c r="C9" s="8"/>
      <c r="D9" s="8"/>
      <c r="E9" s="8"/>
      <c r="F9" s="8"/>
    </row>
    <row r="10" spans="1:7" x14ac:dyDescent="0.2">
      <c r="A10" s="9" t="s">
        <v>17</v>
      </c>
      <c r="B10" s="9" t="s">
        <v>18</v>
      </c>
      <c r="C10" s="9"/>
      <c r="D10" s="9"/>
      <c r="E10" s="9"/>
      <c r="F10" s="9"/>
    </row>
    <row r="11" spans="1:7" ht="13.5" thickBot="1" x14ac:dyDescent="0.25">
      <c r="A11" s="21"/>
      <c r="B11" s="21"/>
      <c r="C11" s="21"/>
      <c r="D11" s="21"/>
      <c r="E11" s="21"/>
      <c r="F11" s="21"/>
      <c r="G11" s="22" t="s">
        <v>19</v>
      </c>
    </row>
    <row r="12" spans="1:7" ht="13.5" thickBot="1" x14ac:dyDescent="0.25">
      <c r="A12" s="10" t="s">
        <v>20</v>
      </c>
      <c r="B12" s="11" t="s">
        <v>21</v>
      </c>
      <c r="C12" s="11" t="s">
        <v>22</v>
      </c>
      <c r="D12" s="11" t="s">
        <v>23</v>
      </c>
      <c r="E12" s="11" t="s">
        <v>24</v>
      </c>
      <c r="F12" s="12" t="s">
        <v>25</v>
      </c>
    </row>
    <row r="13" spans="1:7" x14ac:dyDescent="0.2">
      <c r="A13" s="74" t="s">
        <v>26</v>
      </c>
      <c r="B13" s="75"/>
      <c r="C13" s="75"/>
      <c r="D13" s="75"/>
      <c r="E13" s="75"/>
      <c r="F13" s="76"/>
    </row>
    <row r="14" spans="1:7" ht="30" x14ac:dyDescent="0.2">
      <c r="A14" s="13">
        <v>1</v>
      </c>
      <c r="B14" s="14" t="s">
        <v>27</v>
      </c>
      <c r="C14" s="14" t="s">
        <v>28</v>
      </c>
      <c r="D14" s="15">
        <v>2</v>
      </c>
      <c r="E14" s="23">
        <v>5040</v>
      </c>
      <c r="F14" s="24">
        <f>D14*E14</f>
        <v>10080</v>
      </c>
    </row>
    <row r="15" spans="1:7" ht="15" x14ac:dyDescent="0.2">
      <c r="A15" s="13">
        <v>2</v>
      </c>
      <c r="B15" s="14" t="s">
        <v>29</v>
      </c>
      <c r="C15" s="14" t="s">
        <v>28</v>
      </c>
      <c r="D15" s="15">
        <v>1</v>
      </c>
      <c r="E15" s="23">
        <v>7192</v>
      </c>
      <c r="F15" s="24">
        <f t="shared" ref="F15:F19" si="0">D15*E15</f>
        <v>7192</v>
      </c>
    </row>
    <row r="16" spans="1:7" ht="15" x14ac:dyDescent="0.2">
      <c r="A16" s="13">
        <v>3</v>
      </c>
      <c r="B16" s="14" t="s">
        <v>30</v>
      </c>
      <c r="C16" s="14" t="s">
        <v>28</v>
      </c>
      <c r="D16" s="15">
        <v>1</v>
      </c>
      <c r="E16" s="23">
        <v>4850</v>
      </c>
      <c r="F16" s="24">
        <f t="shared" si="0"/>
        <v>4850</v>
      </c>
    </row>
    <row r="17" spans="1:9" ht="15" x14ac:dyDescent="0.2">
      <c r="A17" s="13">
        <v>4</v>
      </c>
      <c r="B17" s="14" t="s">
        <v>31</v>
      </c>
      <c r="C17" s="14" t="s">
        <v>28</v>
      </c>
      <c r="D17" s="15">
        <v>1</v>
      </c>
      <c r="E17" s="23">
        <v>6980</v>
      </c>
      <c r="F17" s="24">
        <f t="shared" si="0"/>
        <v>6980</v>
      </c>
    </row>
    <row r="18" spans="1:9" ht="30" x14ac:dyDescent="0.2">
      <c r="A18" s="13">
        <v>5</v>
      </c>
      <c r="B18" s="14" t="s">
        <v>32</v>
      </c>
      <c r="C18" s="14" t="s">
        <v>33</v>
      </c>
      <c r="D18" s="15">
        <v>150</v>
      </c>
      <c r="E18" s="23">
        <v>33</v>
      </c>
      <c r="F18" s="24">
        <f t="shared" si="0"/>
        <v>4950</v>
      </c>
    </row>
    <row r="19" spans="1:9" ht="15" x14ac:dyDescent="0.2">
      <c r="A19" s="13">
        <v>6</v>
      </c>
      <c r="B19" s="14" t="s">
        <v>34</v>
      </c>
      <c r="C19" s="14" t="s">
        <v>28</v>
      </c>
      <c r="D19" s="15">
        <v>2</v>
      </c>
      <c r="E19" s="23">
        <v>780</v>
      </c>
      <c r="F19" s="24">
        <f t="shared" si="0"/>
        <v>1560</v>
      </c>
    </row>
    <row r="20" spans="1:9" x14ac:dyDescent="0.2">
      <c r="A20" s="67" t="s">
        <v>35</v>
      </c>
      <c r="B20" s="68"/>
      <c r="C20" s="68"/>
      <c r="D20" s="68"/>
      <c r="E20" s="69"/>
      <c r="F20" s="24">
        <v>4000</v>
      </c>
    </row>
    <row r="21" spans="1:9" ht="15" x14ac:dyDescent="0.2">
      <c r="A21" s="60" t="s">
        <v>36</v>
      </c>
      <c r="B21" s="61"/>
      <c r="C21" s="61"/>
      <c r="D21" s="61"/>
      <c r="E21" s="62"/>
      <c r="F21" s="25">
        <f>F14+F15+F16+F17+F18+F19+F20</f>
        <v>39612</v>
      </c>
      <c r="I21" s="26"/>
    </row>
    <row r="22" spans="1:9" x14ac:dyDescent="0.2">
      <c r="A22" s="60" t="s">
        <v>37</v>
      </c>
      <c r="B22" s="61"/>
      <c r="C22" s="61"/>
      <c r="D22" s="61"/>
      <c r="E22" s="62"/>
      <c r="F22" s="24"/>
      <c r="I22" s="26"/>
    </row>
    <row r="23" spans="1:9" ht="15" x14ac:dyDescent="0.25">
      <c r="A23" s="16">
        <v>1</v>
      </c>
      <c r="B23" s="17" t="s">
        <v>38</v>
      </c>
      <c r="C23" s="17" t="s">
        <v>28</v>
      </c>
      <c r="D23" s="18">
        <v>150</v>
      </c>
      <c r="E23" s="27">
        <v>80</v>
      </c>
      <c r="F23" s="24">
        <f>D23*E23</f>
        <v>12000</v>
      </c>
    </row>
    <row r="24" spans="1:9" ht="15" x14ac:dyDescent="0.25">
      <c r="A24" s="16">
        <v>2</v>
      </c>
      <c r="B24" s="17" t="s">
        <v>39</v>
      </c>
      <c r="C24" s="17" t="s">
        <v>28</v>
      </c>
      <c r="D24" s="18">
        <v>2</v>
      </c>
      <c r="E24" s="27">
        <v>2200</v>
      </c>
      <c r="F24" s="24">
        <f t="shared" ref="F24:F25" si="1">D24*E24</f>
        <v>4400</v>
      </c>
    </row>
    <row r="25" spans="1:9" ht="15" x14ac:dyDescent="0.25">
      <c r="A25" s="18">
        <v>3</v>
      </c>
      <c r="B25" s="17" t="s">
        <v>40</v>
      </c>
      <c r="C25" s="17" t="s">
        <v>28</v>
      </c>
      <c r="D25" s="18">
        <v>1</v>
      </c>
      <c r="E25" s="27">
        <v>6000</v>
      </c>
      <c r="F25" s="24">
        <f t="shared" si="1"/>
        <v>6000</v>
      </c>
    </row>
    <row r="26" spans="1:9" x14ac:dyDescent="0.2">
      <c r="A26" s="19"/>
      <c r="B26" s="61" t="s">
        <v>41</v>
      </c>
      <c r="C26" s="61"/>
      <c r="D26" s="61"/>
      <c r="E26" s="62"/>
      <c r="F26" s="24">
        <f>F23+F24+F25</f>
        <v>22400</v>
      </c>
    </row>
    <row r="27" spans="1:9" ht="16.5" thickBot="1" x14ac:dyDescent="0.25">
      <c r="A27" s="63" t="s">
        <v>42</v>
      </c>
      <c r="B27" s="64"/>
      <c r="C27" s="64"/>
      <c r="D27" s="64"/>
      <c r="E27" s="65"/>
      <c r="F27" s="28">
        <f>SUM(F21+F26)</f>
        <v>62012</v>
      </c>
    </row>
    <row r="28" spans="1:9" x14ac:dyDescent="0.2">
      <c r="E28" s="22"/>
    </row>
    <row r="30" spans="1:9" x14ac:dyDescent="0.2">
      <c r="A30" s="22"/>
      <c r="C30" s="66"/>
      <c r="D30" s="66"/>
      <c r="E30" s="8"/>
    </row>
    <row r="31" spans="1:9" x14ac:dyDescent="0.2">
      <c r="A31" s="59"/>
      <c r="B31" s="59"/>
      <c r="C31" s="8"/>
      <c r="D31" s="8"/>
      <c r="E31" s="8"/>
    </row>
    <row r="32" spans="1:9" x14ac:dyDescent="0.2">
      <c r="A32" s="59"/>
      <c r="B32" s="59"/>
    </row>
    <row r="33" spans="1:2" x14ac:dyDescent="0.2">
      <c r="A33" s="59"/>
      <c r="B33" s="59"/>
    </row>
    <row r="34" spans="1:2" x14ac:dyDescent="0.2">
      <c r="A34" s="59"/>
      <c r="B34" s="59"/>
    </row>
    <row r="35" spans="1:2" x14ac:dyDescent="0.2">
      <c r="A35" s="59"/>
      <c r="B35" s="59"/>
    </row>
  </sheetData>
  <mergeCells count="16">
    <mergeCell ref="A20:E20"/>
    <mergeCell ref="A4:F4"/>
    <mergeCell ref="A5:F5"/>
    <mergeCell ref="A6:F6"/>
    <mergeCell ref="A8:F8"/>
    <mergeCell ref="A13:F13"/>
    <mergeCell ref="A32:B32"/>
    <mergeCell ref="A33:B33"/>
    <mergeCell ref="A34:B34"/>
    <mergeCell ref="A35:B35"/>
    <mergeCell ref="A21:E21"/>
    <mergeCell ref="A22:E22"/>
    <mergeCell ref="B26:E26"/>
    <mergeCell ref="A27:E27"/>
    <mergeCell ref="C30:D30"/>
    <mergeCell ref="A31:B3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5"/>
  <sheetViews>
    <sheetView topLeftCell="A10" workbookViewId="0">
      <selection activeCell="A21" sqref="A21:E21"/>
    </sheetView>
  </sheetViews>
  <sheetFormatPr defaultRowHeight="12.75" x14ac:dyDescent="0.2"/>
  <cols>
    <col min="1" max="1" width="7.5703125" style="37" customWidth="1"/>
    <col min="2" max="2" width="39.85546875" style="37" customWidth="1"/>
    <col min="3" max="3" width="7.140625" style="37" customWidth="1"/>
    <col min="4" max="4" width="6.7109375" style="37" customWidth="1"/>
    <col min="5" max="5" width="10.140625" style="37" customWidth="1"/>
    <col min="6" max="6" width="12" style="37" customWidth="1"/>
    <col min="7" max="8" width="9.140625" style="37"/>
    <col min="9" max="9" width="9.5703125" style="37" bestFit="1" customWidth="1"/>
    <col min="10" max="10" width="9.140625" style="37"/>
    <col min="11" max="13" width="9.5703125" style="37" bestFit="1" customWidth="1"/>
    <col min="14" max="256" width="9.140625" style="37"/>
    <col min="257" max="257" width="7.5703125" style="37" customWidth="1"/>
    <col min="258" max="258" width="39.85546875" style="37" customWidth="1"/>
    <col min="259" max="259" width="7.140625" style="37" customWidth="1"/>
    <col min="260" max="260" width="6.7109375" style="37" customWidth="1"/>
    <col min="261" max="261" width="10.140625" style="37" customWidth="1"/>
    <col min="262" max="262" width="12" style="37" customWidth="1"/>
    <col min="263" max="264" width="9.140625" style="37"/>
    <col min="265" max="265" width="9.5703125" style="37" bestFit="1" customWidth="1"/>
    <col min="266" max="266" width="9.140625" style="37"/>
    <col min="267" max="269" width="9.5703125" style="37" bestFit="1" customWidth="1"/>
    <col min="270" max="512" width="9.140625" style="37"/>
    <col min="513" max="513" width="7.5703125" style="37" customWidth="1"/>
    <col min="514" max="514" width="39.85546875" style="37" customWidth="1"/>
    <col min="515" max="515" width="7.140625" style="37" customWidth="1"/>
    <col min="516" max="516" width="6.7109375" style="37" customWidth="1"/>
    <col min="517" max="517" width="10.140625" style="37" customWidth="1"/>
    <col min="518" max="518" width="12" style="37" customWidth="1"/>
    <col min="519" max="520" width="9.140625" style="37"/>
    <col min="521" max="521" width="9.5703125" style="37" bestFit="1" customWidth="1"/>
    <col min="522" max="522" width="9.140625" style="37"/>
    <col min="523" max="525" width="9.5703125" style="37" bestFit="1" customWidth="1"/>
    <col min="526" max="768" width="9.140625" style="37"/>
    <col min="769" max="769" width="7.5703125" style="37" customWidth="1"/>
    <col min="770" max="770" width="39.85546875" style="37" customWidth="1"/>
    <col min="771" max="771" width="7.140625" style="37" customWidth="1"/>
    <col min="772" max="772" width="6.7109375" style="37" customWidth="1"/>
    <col min="773" max="773" width="10.140625" style="37" customWidth="1"/>
    <col min="774" max="774" width="12" style="37" customWidth="1"/>
    <col min="775" max="776" width="9.140625" style="37"/>
    <col min="777" max="777" width="9.5703125" style="37" bestFit="1" customWidth="1"/>
    <col min="778" max="778" width="9.140625" style="37"/>
    <col min="779" max="781" width="9.5703125" style="37" bestFit="1" customWidth="1"/>
    <col min="782" max="1024" width="9.140625" style="37"/>
    <col min="1025" max="1025" width="7.5703125" style="37" customWidth="1"/>
    <col min="1026" max="1026" width="39.85546875" style="37" customWidth="1"/>
    <col min="1027" max="1027" width="7.140625" style="37" customWidth="1"/>
    <col min="1028" max="1028" width="6.7109375" style="37" customWidth="1"/>
    <col min="1029" max="1029" width="10.140625" style="37" customWidth="1"/>
    <col min="1030" max="1030" width="12" style="37" customWidth="1"/>
    <col min="1031" max="1032" width="9.140625" style="37"/>
    <col min="1033" max="1033" width="9.5703125" style="37" bestFit="1" customWidth="1"/>
    <col min="1034" max="1034" width="9.140625" style="37"/>
    <col min="1035" max="1037" width="9.5703125" style="37" bestFit="1" customWidth="1"/>
    <col min="1038" max="1280" width="9.140625" style="37"/>
    <col min="1281" max="1281" width="7.5703125" style="37" customWidth="1"/>
    <col min="1282" max="1282" width="39.85546875" style="37" customWidth="1"/>
    <col min="1283" max="1283" width="7.140625" style="37" customWidth="1"/>
    <col min="1284" max="1284" width="6.7109375" style="37" customWidth="1"/>
    <col min="1285" max="1285" width="10.140625" style="37" customWidth="1"/>
    <col min="1286" max="1286" width="12" style="37" customWidth="1"/>
    <col min="1287" max="1288" width="9.140625" style="37"/>
    <col min="1289" max="1289" width="9.5703125" style="37" bestFit="1" customWidth="1"/>
    <col min="1290" max="1290" width="9.140625" style="37"/>
    <col min="1291" max="1293" width="9.5703125" style="37" bestFit="1" customWidth="1"/>
    <col min="1294" max="1536" width="9.140625" style="37"/>
    <col min="1537" max="1537" width="7.5703125" style="37" customWidth="1"/>
    <col min="1538" max="1538" width="39.85546875" style="37" customWidth="1"/>
    <col min="1539" max="1539" width="7.140625" style="37" customWidth="1"/>
    <col min="1540" max="1540" width="6.7109375" style="37" customWidth="1"/>
    <col min="1541" max="1541" width="10.140625" style="37" customWidth="1"/>
    <col min="1542" max="1542" width="12" style="37" customWidth="1"/>
    <col min="1543" max="1544" width="9.140625" style="37"/>
    <col min="1545" max="1545" width="9.5703125" style="37" bestFit="1" customWidth="1"/>
    <col min="1546" max="1546" width="9.140625" style="37"/>
    <col min="1547" max="1549" width="9.5703125" style="37" bestFit="1" customWidth="1"/>
    <col min="1550" max="1792" width="9.140625" style="37"/>
    <col min="1793" max="1793" width="7.5703125" style="37" customWidth="1"/>
    <col min="1794" max="1794" width="39.85546875" style="37" customWidth="1"/>
    <col min="1795" max="1795" width="7.140625" style="37" customWidth="1"/>
    <col min="1796" max="1796" width="6.7109375" style="37" customWidth="1"/>
    <col min="1797" max="1797" width="10.140625" style="37" customWidth="1"/>
    <col min="1798" max="1798" width="12" style="37" customWidth="1"/>
    <col min="1799" max="1800" width="9.140625" style="37"/>
    <col min="1801" max="1801" width="9.5703125" style="37" bestFit="1" customWidth="1"/>
    <col min="1802" max="1802" width="9.140625" style="37"/>
    <col min="1803" max="1805" width="9.5703125" style="37" bestFit="1" customWidth="1"/>
    <col min="1806" max="2048" width="9.140625" style="37"/>
    <col min="2049" max="2049" width="7.5703125" style="37" customWidth="1"/>
    <col min="2050" max="2050" width="39.85546875" style="37" customWidth="1"/>
    <col min="2051" max="2051" width="7.140625" style="37" customWidth="1"/>
    <col min="2052" max="2052" width="6.7109375" style="37" customWidth="1"/>
    <col min="2053" max="2053" width="10.140625" style="37" customWidth="1"/>
    <col min="2054" max="2054" width="12" style="37" customWidth="1"/>
    <col min="2055" max="2056" width="9.140625" style="37"/>
    <col min="2057" max="2057" width="9.5703125" style="37" bestFit="1" customWidth="1"/>
    <col min="2058" max="2058" width="9.140625" style="37"/>
    <col min="2059" max="2061" width="9.5703125" style="37" bestFit="1" customWidth="1"/>
    <col min="2062" max="2304" width="9.140625" style="37"/>
    <col min="2305" max="2305" width="7.5703125" style="37" customWidth="1"/>
    <col min="2306" max="2306" width="39.85546875" style="37" customWidth="1"/>
    <col min="2307" max="2307" width="7.140625" style="37" customWidth="1"/>
    <col min="2308" max="2308" width="6.7109375" style="37" customWidth="1"/>
    <col min="2309" max="2309" width="10.140625" style="37" customWidth="1"/>
    <col min="2310" max="2310" width="12" style="37" customWidth="1"/>
    <col min="2311" max="2312" width="9.140625" style="37"/>
    <col min="2313" max="2313" width="9.5703125" style="37" bestFit="1" customWidth="1"/>
    <col min="2314" max="2314" width="9.140625" style="37"/>
    <col min="2315" max="2317" width="9.5703125" style="37" bestFit="1" customWidth="1"/>
    <col min="2318" max="2560" width="9.140625" style="37"/>
    <col min="2561" max="2561" width="7.5703125" style="37" customWidth="1"/>
    <col min="2562" max="2562" width="39.85546875" style="37" customWidth="1"/>
    <col min="2563" max="2563" width="7.140625" style="37" customWidth="1"/>
    <col min="2564" max="2564" width="6.7109375" style="37" customWidth="1"/>
    <col min="2565" max="2565" width="10.140625" style="37" customWidth="1"/>
    <col min="2566" max="2566" width="12" style="37" customWidth="1"/>
    <col min="2567" max="2568" width="9.140625" style="37"/>
    <col min="2569" max="2569" width="9.5703125" style="37" bestFit="1" customWidth="1"/>
    <col min="2570" max="2570" width="9.140625" style="37"/>
    <col min="2571" max="2573" width="9.5703125" style="37" bestFit="1" customWidth="1"/>
    <col min="2574" max="2816" width="9.140625" style="37"/>
    <col min="2817" max="2817" width="7.5703125" style="37" customWidth="1"/>
    <col min="2818" max="2818" width="39.85546875" style="37" customWidth="1"/>
    <col min="2819" max="2819" width="7.140625" style="37" customWidth="1"/>
    <col min="2820" max="2820" width="6.7109375" style="37" customWidth="1"/>
    <col min="2821" max="2821" width="10.140625" style="37" customWidth="1"/>
    <col min="2822" max="2822" width="12" style="37" customWidth="1"/>
    <col min="2823" max="2824" width="9.140625" style="37"/>
    <col min="2825" max="2825" width="9.5703125" style="37" bestFit="1" customWidth="1"/>
    <col min="2826" max="2826" width="9.140625" style="37"/>
    <col min="2827" max="2829" width="9.5703125" style="37" bestFit="1" customWidth="1"/>
    <col min="2830" max="3072" width="9.140625" style="37"/>
    <col min="3073" max="3073" width="7.5703125" style="37" customWidth="1"/>
    <col min="3074" max="3074" width="39.85546875" style="37" customWidth="1"/>
    <col min="3075" max="3075" width="7.140625" style="37" customWidth="1"/>
    <col min="3076" max="3076" width="6.7109375" style="37" customWidth="1"/>
    <col min="3077" max="3077" width="10.140625" style="37" customWidth="1"/>
    <col min="3078" max="3078" width="12" style="37" customWidth="1"/>
    <col min="3079" max="3080" width="9.140625" style="37"/>
    <col min="3081" max="3081" width="9.5703125" style="37" bestFit="1" customWidth="1"/>
    <col min="3082" max="3082" width="9.140625" style="37"/>
    <col min="3083" max="3085" width="9.5703125" style="37" bestFit="1" customWidth="1"/>
    <col min="3086" max="3328" width="9.140625" style="37"/>
    <col min="3329" max="3329" width="7.5703125" style="37" customWidth="1"/>
    <col min="3330" max="3330" width="39.85546875" style="37" customWidth="1"/>
    <col min="3331" max="3331" width="7.140625" style="37" customWidth="1"/>
    <col min="3332" max="3332" width="6.7109375" style="37" customWidth="1"/>
    <col min="3333" max="3333" width="10.140625" style="37" customWidth="1"/>
    <col min="3334" max="3334" width="12" style="37" customWidth="1"/>
    <col min="3335" max="3336" width="9.140625" style="37"/>
    <col min="3337" max="3337" width="9.5703125" style="37" bestFit="1" customWidth="1"/>
    <col min="3338" max="3338" width="9.140625" style="37"/>
    <col min="3339" max="3341" width="9.5703125" style="37" bestFit="1" customWidth="1"/>
    <col min="3342" max="3584" width="9.140625" style="37"/>
    <col min="3585" max="3585" width="7.5703125" style="37" customWidth="1"/>
    <col min="3586" max="3586" width="39.85546875" style="37" customWidth="1"/>
    <col min="3587" max="3587" width="7.140625" style="37" customWidth="1"/>
    <col min="3588" max="3588" width="6.7109375" style="37" customWidth="1"/>
    <col min="3589" max="3589" width="10.140625" style="37" customWidth="1"/>
    <col min="3590" max="3590" width="12" style="37" customWidth="1"/>
    <col min="3591" max="3592" width="9.140625" style="37"/>
    <col min="3593" max="3593" width="9.5703125" style="37" bestFit="1" customWidth="1"/>
    <col min="3594" max="3594" width="9.140625" style="37"/>
    <col min="3595" max="3597" width="9.5703125" style="37" bestFit="1" customWidth="1"/>
    <col min="3598" max="3840" width="9.140625" style="37"/>
    <col min="3841" max="3841" width="7.5703125" style="37" customWidth="1"/>
    <col min="3842" max="3842" width="39.85546875" style="37" customWidth="1"/>
    <col min="3843" max="3843" width="7.140625" style="37" customWidth="1"/>
    <col min="3844" max="3844" width="6.7109375" style="37" customWidth="1"/>
    <col min="3845" max="3845" width="10.140625" style="37" customWidth="1"/>
    <col min="3846" max="3846" width="12" style="37" customWidth="1"/>
    <col min="3847" max="3848" width="9.140625" style="37"/>
    <col min="3849" max="3849" width="9.5703125" style="37" bestFit="1" customWidth="1"/>
    <col min="3850" max="3850" width="9.140625" style="37"/>
    <col min="3851" max="3853" width="9.5703125" style="37" bestFit="1" customWidth="1"/>
    <col min="3854" max="4096" width="9.140625" style="37"/>
    <col min="4097" max="4097" width="7.5703125" style="37" customWidth="1"/>
    <col min="4098" max="4098" width="39.85546875" style="37" customWidth="1"/>
    <col min="4099" max="4099" width="7.140625" style="37" customWidth="1"/>
    <col min="4100" max="4100" width="6.7109375" style="37" customWidth="1"/>
    <col min="4101" max="4101" width="10.140625" style="37" customWidth="1"/>
    <col min="4102" max="4102" width="12" style="37" customWidth="1"/>
    <col min="4103" max="4104" width="9.140625" style="37"/>
    <col min="4105" max="4105" width="9.5703125" style="37" bestFit="1" customWidth="1"/>
    <col min="4106" max="4106" width="9.140625" style="37"/>
    <col min="4107" max="4109" width="9.5703125" style="37" bestFit="1" customWidth="1"/>
    <col min="4110" max="4352" width="9.140625" style="37"/>
    <col min="4353" max="4353" width="7.5703125" style="37" customWidth="1"/>
    <col min="4354" max="4354" width="39.85546875" style="37" customWidth="1"/>
    <col min="4355" max="4355" width="7.140625" style="37" customWidth="1"/>
    <col min="4356" max="4356" width="6.7109375" style="37" customWidth="1"/>
    <col min="4357" max="4357" width="10.140625" style="37" customWidth="1"/>
    <col min="4358" max="4358" width="12" style="37" customWidth="1"/>
    <col min="4359" max="4360" width="9.140625" style="37"/>
    <col min="4361" max="4361" width="9.5703125" style="37" bestFit="1" customWidth="1"/>
    <col min="4362" max="4362" width="9.140625" style="37"/>
    <col min="4363" max="4365" width="9.5703125" style="37" bestFit="1" customWidth="1"/>
    <col min="4366" max="4608" width="9.140625" style="37"/>
    <col min="4609" max="4609" width="7.5703125" style="37" customWidth="1"/>
    <col min="4610" max="4610" width="39.85546875" style="37" customWidth="1"/>
    <col min="4611" max="4611" width="7.140625" style="37" customWidth="1"/>
    <col min="4612" max="4612" width="6.7109375" style="37" customWidth="1"/>
    <col min="4613" max="4613" width="10.140625" style="37" customWidth="1"/>
    <col min="4614" max="4614" width="12" style="37" customWidth="1"/>
    <col min="4615" max="4616" width="9.140625" style="37"/>
    <col min="4617" max="4617" width="9.5703125" style="37" bestFit="1" customWidth="1"/>
    <col min="4618" max="4618" width="9.140625" style="37"/>
    <col min="4619" max="4621" width="9.5703125" style="37" bestFit="1" customWidth="1"/>
    <col min="4622" max="4864" width="9.140625" style="37"/>
    <col min="4865" max="4865" width="7.5703125" style="37" customWidth="1"/>
    <col min="4866" max="4866" width="39.85546875" style="37" customWidth="1"/>
    <col min="4867" max="4867" width="7.140625" style="37" customWidth="1"/>
    <col min="4868" max="4868" width="6.7109375" style="37" customWidth="1"/>
    <col min="4869" max="4869" width="10.140625" style="37" customWidth="1"/>
    <col min="4870" max="4870" width="12" style="37" customWidth="1"/>
    <col min="4871" max="4872" width="9.140625" style="37"/>
    <col min="4873" max="4873" width="9.5703125" style="37" bestFit="1" customWidth="1"/>
    <col min="4874" max="4874" width="9.140625" style="37"/>
    <col min="4875" max="4877" width="9.5703125" style="37" bestFit="1" customWidth="1"/>
    <col min="4878" max="5120" width="9.140625" style="37"/>
    <col min="5121" max="5121" width="7.5703125" style="37" customWidth="1"/>
    <col min="5122" max="5122" width="39.85546875" style="37" customWidth="1"/>
    <col min="5123" max="5123" width="7.140625" style="37" customWidth="1"/>
    <col min="5124" max="5124" width="6.7109375" style="37" customWidth="1"/>
    <col min="5125" max="5125" width="10.140625" style="37" customWidth="1"/>
    <col min="5126" max="5126" width="12" style="37" customWidth="1"/>
    <col min="5127" max="5128" width="9.140625" style="37"/>
    <col min="5129" max="5129" width="9.5703125" style="37" bestFit="1" customWidth="1"/>
    <col min="5130" max="5130" width="9.140625" style="37"/>
    <col min="5131" max="5133" width="9.5703125" style="37" bestFit="1" customWidth="1"/>
    <col min="5134" max="5376" width="9.140625" style="37"/>
    <col min="5377" max="5377" width="7.5703125" style="37" customWidth="1"/>
    <col min="5378" max="5378" width="39.85546875" style="37" customWidth="1"/>
    <col min="5379" max="5379" width="7.140625" style="37" customWidth="1"/>
    <col min="5380" max="5380" width="6.7109375" style="37" customWidth="1"/>
    <col min="5381" max="5381" width="10.140625" style="37" customWidth="1"/>
    <col min="5382" max="5382" width="12" style="37" customWidth="1"/>
    <col min="5383" max="5384" width="9.140625" style="37"/>
    <col min="5385" max="5385" width="9.5703125" style="37" bestFit="1" customWidth="1"/>
    <col min="5386" max="5386" width="9.140625" style="37"/>
    <col min="5387" max="5389" width="9.5703125" style="37" bestFit="1" customWidth="1"/>
    <col min="5390" max="5632" width="9.140625" style="37"/>
    <col min="5633" max="5633" width="7.5703125" style="37" customWidth="1"/>
    <col min="5634" max="5634" width="39.85546875" style="37" customWidth="1"/>
    <col min="5635" max="5635" width="7.140625" style="37" customWidth="1"/>
    <col min="5636" max="5636" width="6.7109375" style="37" customWidth="1"/>
    <col min="5637" max="5637" width="10.140625" style="37" customWidth="1"/>
    <col min="5638" max="5638" width="12" style="37" customWidth="1"/>
    <col min="5639" max="5640" width="9.140625" style="37"/>
    <col min="5641" max="5641" width="9.5703125" style="37" bestFit="1" customWidth="1"/>
    <col min="5642" max="5642" width="9.140625" style="37"/>
    <col min="5643" max="5645" width="9.5703125" style="37" bestFit="1" customWidth="1"/>
    <col min="5646" max="5888" width="9.140625" style="37"/>
    <col min="5889" max="5889" width="7.5703125" style="37" customWidth="1"/>
    <col min="5890" max="5890" width="39.85546875" style="37" customWidth="1"/>
    <col min="5891" max="5891" width="7.140625" style="37" customWidth="1"/>
    <col min="5892" max="5892" width="6.7109375" style="37" customWidth="1"/>
    <col min="5893" max="5893" width="10.140625" style="37" customWidth="1"/>
    <col min="5894" max="5894" width="12" style="37" customWidth="1"/>
    <col min="5895" max="5896" width="9.140625" style="37"/>
    <col min="5897" max="5897" width="9.5703125" style="37" bestFit="1" customWidth="1"/>
    <col min="5898" max="5898" width="9.140625" style="37"/>
    <col min="5899" max="5901" width="9.5703125" style="37" bestFit="1" customWidth="1"/>
    <col min="5902" max="6144" width="9.140625" style="37"/>
    <col min="6145" max="6145" width="7.5703125" style="37" customWidth="1"/>
    <col min="6146" max="6146" width="39.85546875" style="37" customWidth="1"/>
    <col min="6147" max="6147" width="7.140625" style="37" customWidth="1"/>
    <col min="6148" max="6148" width="6.7109375" style="37" customWidth="1"/>
    <col min="6149" max="6149" width="10.140625" style="37" customWidth="1"/>
    <col min="6150" max="6150" width="12" style="37" customWidth="1"/>
    <col min="6151" max="6152" width="9.140625" style="37"/>
    <col min="6153" max="6153" width="9.5703125" style="37" bestFit="1" customWidth="1"/>
    <col min="6154" max="6154" width="9.140625" style="37"/>
    <col min="6155" max="6157" width="9.5703125" style="37" bestFit="1" customWidth="1"/>
    <col min="6158" max="6400" width="9.140625" style="37"/>
    <col min="6401" max="6401" width="7.5703125" style="37" customWidth="1"/>
    <col min="6402" max="6402" width="39.85546875" style="37" customWidth="1"/>
    <col min="6403" max="6403" width="7.140625" style="37" customWidth="1"/>
    <col min="6404" max="6404" width="6.7109375" style="37" customWidth="1"/>
    <col min="6405" max="6405" width="10.140625" style="37" customWidth="1"/>
    <col min="6406" max="6406" width="12" style="37" customWidth="1"/>
    <col min="6407" max="6408" width="9.140625" style="37"/>
    <col min="6409" max="6409" width="9.5703125" style="37" bestFit="1" customWidth="1"/>
    <col min="6410" max="6410" width="9.140625" style="37"/>
    <col min="6411" max="6413" width="9.5703125" style="37" bestFit="1" customWidth="1"/>
    <col min="6414" max="6656" width="9.140625" style="37"/>
    <col min="6657" max="6657" width="7.5703125" style="37" customWidth="1"/>
    <col min="6658" max="6658" width="39.85546875" style="37" customWidth="1"/>
    <col min="6659" max="6659" width="7.140625" style="37" customWidth="1"/>
    <col min="6660" max="6660" width="6.7109375" style="37" customWidth="1"/>
    <col min="6661" max="6661" width="10.140625" style="37" customWidth="1"/>
    <col min="6662" max="6662" width="12" style="37" customWidth="1"/>
    <col min="6663" max="6664" width="9.140625" style="37"/>
    <col min="6665" max="6665" width="9.5703125" style="37" bestFit="1" customWidth="1"/>
    <col min="6666" max="6666" width="9.140625" style="37"/>
    <col min="6667" max="6669" width="9.5703125" style="37" bestFit="1" customWidth="1"/>
    <col min="6670" max="6912" width="9.140625" style="37"/>
    <col min="6913" max="6913" width="7.5703125" style="37" customWidth="1"/>
    <col min="6914" max="6914" width="39.85546875" style="37" customWidth="1"/>
    <col min="6915" max="6915" width="7.140625" style="37" customWidth="1"/>
    <col min="6916" max="6916" width="6.7109375" style="37" customWidth="1"/>
    <col min="6917" max="6917" width="10.140625" style="37" customWidth="1"/>
    <col min="6918" max="6918" width="12" style="37" customWidth="1"/>
    <col min="6919" max="6920" width="9.140625" style="37"/>
    <col min="6921" max="6921" width="9.5703125" style="37" bestFit="1" customWidth="1"/>
    <col min="6922" max="6922" width="9.140625" style="37"/>
    <col min="6923" max="6925" width="9.5703125" style="37" bestFit="1" customWidth="1"/>
    <col min="6926" max="7168" width="9.140625" style="37"/>
    <col min="7169" max="7169" width="7.5703125" style="37" customWidth="1"/>
    <col min="7170" max="7170" width="39.85546875" style="37" customWidth="1"/>
    <col min="7171" max="7171" width="7.140625" style="37" customWidth="1"/>
    <col min="7172" max="7172" width="6.7109375" style="37" customWidth="1"/>
    <col min="7173" max="7173" width="10.140625" style="37" customWidth="1"/>
    <col min="7174" max="7174" width="12" style="37" customWidth="1"/>
    <col min="7175" max="7176" width="9.140625" style="37"/>
    <col min="7177" max="7177" width="9.5703125" style="37" bestFit="1" customWidth="1"/>
    <col min="7178" max="7178" width="9.140625" style="37"/>
    <col min="7179" max="7181" width="9.5703125" style="37" bestFit="1" customWidth="1"/>
    <col min="7182" max="7424" width="9.140625" style="37"/>
    <col min="7425" max="7425" width="7.5703125" style="37" customWidth="1"/>
    <col min="7426" max="7426" width="39.85546875" style="37" customWidth="1"/>
    <col min="7427" max="7427" width="7.140625" style="37" customWidth="1"/>
    <col min="7428" max="7428" width="6.7109375" style="37" customWidth="1"/>
    <col min="7429" max="7429" width="10.140625" style="37" customWidth="1"/>
    <col min="7430" max="7430" width="12" style="37" customWidth="1"/>
    <col min="7431" max="7432" width="9.140625" style="37"/>
    <col min="7433" max="7433" width="9.5703125" style="37" bestFit="1" customWidth="1"/>
    <col min="7434" max="7434" width="9.140625" style="37"/>
    <col min="7435" max="7437" width="9.5703125" style="37" bestFit="1" customWidth="1"/>
    <col min="7438" max="7680" width="9.140625" style="37"/>
    <col min="7681" max="7681" width="7.5703125" style="37" customWidth="1"/>
    <col min="7682" max="7682" width="39.85546875" style="37" customWidth="1"/>
    <col min="7683" max="7683" width="7.140625" style="37" customWidth="1"/>
    <col min="7684" max="7684" width="6.7109375" style="37" customWidth="1"/>
    <col min="7685" max="7685" width="10.140625" style="37" customWidth="1"/>
    <col min="7686" max="7686" width="12" style="37" customWidth="1"/>
    <col min="7687" max="7688" width="9.140625" style="37"/>
    <col min="7689" max="7689" width="9.5703125" style="37" bestFit="1" customWidth="1"/>
    <col min="7690" max="7690" width="9.140625" style="37"/>
    <col min="7691" max="7693" width="9.5703125" style="37" bestFit="1" customWidth="1"/>
    <col min="7694" max="7936" width="9.140625" style="37"/>
    <col min="7937" max="7937" width="7.5703125" style="37" customWidth="1"/>
    <col min="7938" max="7938" width="39.85546875" style="37" customWidth="1"/>
    <col min="7939" max="7939" width="7.140625" style="37" customWidth="1"/>
    <col min="7940" max="7940" width="6.7109375" style="37" customWidth="1"/>
    <col min="7941" max="7941" width="10.140625" style="37" customWidth="1"/>
    <col min="7942" max="7942" width="12" style="37" customWidth="1"/>
    <col min="7943" max="7944" width="9.140625" style="37"/>
    <col min="7945" max="7945" width="9.5703125" style="37" bestFit="1" customWidth="1"/>
    <col min="7946" max="7946" width="9.140625" style="37"/>
    <col min="7947" max="7949" width="9.5703125" style="37" bestFit="1" customWidth="1"/>
    <col min="7950" max="8192" width="9.140625" style="37"/>
    <col min="8193" max="8193" width="7.5703125" style="37" customWidth="1"/>
    <col min="8194" max="8194" width="39.85546875" style="37" customWidth="1"/>
    <col min="8195" max="8195" width="7.140625" style="37" customWidth="1"/>
    <col min="8196" max="8196" width="6.7109375" style="37" customWidth="1"/>
    <col min="8197" max="8197" width="10.140625" style="37" customWidth="1"/>
    <col min="8198" max="8198" width="12" style="37" customWidth="1"/>
    <col min="8199" max="8200" width="9.140625" style="37"/>
    <col min="8201" max="8201" width="9.5703125" style="37" bestFit="1" customWidth="1"/>
    <col min="8202" max="8202" width="9.140625" style="37"/>
    <col min="8203" max="8205" width="9.5703125" style="37" bestFit="1" customWidth="1"/>
    <col min="8206" max="8448" width="9.140625" style="37"/>
    <col min="8449" max="8449" width="7.5703125" style="37" customWidth="1"/>
    <col min="8450" max="8450" width="39.85546875" style="37" customWidth="1"/>
    <col min="8451" max="8451" width="7.140625" style="37" customWidth="1"/>
    <col min="8452" max="8452" width="6.7109375" style="37" customWidth="1"/>
    <col min="8453" max="8453" width="10.140625" style="37" customWidth="1"/>
    <col min="8454" max="8454" width="12" style="37" customWidth="1"/>
    <col min="8455" max="8456" width="9.140625" style="37"/>
    <col min="8457" max="8457" width="9.5703125" style="37" bestFit="1" customWidth="1"/>
    <col min="8458" max="8458" width="9.140625" style="37"/>
    <col min="8459" max="8461" width="9.5703125" style="37" bestFit="1" customWidth="1"/>
    <col min="8462" max="8704" width="9.140625" style="37"/>
    <col min="8705" max="8705" width="7.5703125" style="37" customWidth="1"/>
    <col min="8706" max="8706" width="39.85546875" style="37" customWidth="1"/>
    <col min="8707" max="8707" width="7.140625" style="37" customWidth="1"/>
    <col min="8708" max="8708" width="6.7109375" style="37" customWidth="1"/>
    <col min="8709" max="8709" width="10.140625" style="37" customWidth="1"/>
    <col min="8710" max="8710" width="12" style="37" customWidth="1"/>
    <col min="8711" max="8712" width="9.140625" style="37"/>
    <col min="8713" max="8713" width="9.5703125" style="37" bestFit="1" customWidth="1"/>
    <col min="8714" max="8714" width="9.140625" style="37"/>
    <col min="8715" max="8717" width="9.5703125" style="37" bestFit="1" customWidth="1"/>
    <col min="8718" max="8960" width="9.140625" style="37"/>
    <col min="8961" max="8961" width="7.5703125" style="37" customWidth="1"/>
    <col min="8962" max="8962" width="39.85546875" style="37" customWidth="1"/>
    <col min="8963" max="8963" width="7.140625" style="37" customWidth="1"/>
    <col min="8964" max="8964" width="6.7109375" style="37" customWidth="1"/>
    <col min="8965" max="8965" width="10.140625" style="37" customWidth="1"/>
    <col min="8966" max="8966" width="12" style="37" customWidth="1"/>
    <col min="8967" max="8968" width="9.140625" style="37"/>
    <col min="8969" max="8969" width="9.5703125" style="37" bestFit="1" customWidth="1"/>
    <col min="8970" max="8970" width="9.140625" style="37"/>
    <col min="8971" max="8973" width="9.5703125" style="37" bestFit="1" customWidth="1"/>
    <col min="8974" max="9216" width="9.140625" style="37"/>
    <col min="9217" max="9217" width="7.5703125" style="37" customWidth="1"/>
    <col min="9218" max="9218" width="39.85546875" style="37" customWidth="1"/>
    <col min="9219" max="9219" width="7.140625" style="37" customWidth="1"/>
    <col min="9220" max="9220" width="6.7109375" style="37" customWidth="1"/>
    <col min="9221" max="9221" width="10.140625" style="37" customWidth="1"/>
    <col min="9222" max="9222" width="12" style="37" customWidth="1"/>
    <col min="9223" max="9224" width="9.140625" style="37"/>
    <col min="9225" max="9225" width="9.5703125" style="37" bestFit="1" customWidth="1"/>
    <col min="9226" max="9226" width="9.140625" style="37"/>
    <col min="9227" max="9229" width="9.5703125" style="37" bestFit="1" customWidth="1"/>
    <col min="9230" max="9472" width="9.140625" style="37"/>
    <col min="9473" max="9473" width="7.5703125" style="37" customWidth="1"/>
    <col min="9474" max="9474" width="39.85546875" style="37" customWidth="1"/>
    <col min="9475" max="9475" width="7.140625" style="37" customWidth="1"/>
    <col min="9476" max="9476" width="6.7109375" style="37" customWidth="1"/>
    <col min="9477" max="9477" width="10.140625" style="37" customWidth="1"/>
    <col min="9478" max="9478" width="12" style="37" customWidth="1"/>
    <col min="9479" max="9480" width="9.140625" style="37"/>
    <col min="9481" max="9481" width="9.5703125" style="37" bestFit="1" customWidth="1"/>
    <col min="9482" max="9482" width="9.140625" style="37"/>
    <col min="9483" max="9485" width="9.5703125" style="37" bestFit="1" customWidth="1"/>
    <col min="9486" max="9728" width="9.140625" style="37"/>
    <col min="9729" max="9729" width="7.5703125" style="37" customWidth="1"/>
    <col min="9730" max="9730" width="39.85546875" style="37" customWidth="1"/>
    <col min="9731" max="9731" width="7.140625" style="37" customWidth="1"/>
    <col min="9732" max="9732" width="6.7109375" style="37" customWidth="1"/>
    <col min="9733" max="9733" width="10.140625" style="37" customWidth="1"/>
    <col min="9734" max="9734" width="12" style="37" customWidth="1"/>
    <col min="9735" max="9736" width="9.140625" style="37"/>
    <col min="9737" max="9737" width="9.5703125" style="37" bestFit="1" customWidth="1"/>
    <col min="9738" max="9738" width="9.140625" style="37"/>
    <col min="9739" max="9741" width="9.5703125" style="37" bestFit="1" customWidth="1"/>
    <col min="9742" max="9984" width="9.140625" style="37"/>
    <col min="9985" max="9985" width="7.5703125" style="37" customWidth="1"/>
    <col min="9986" max="9986" width="39.85546875" style="37" customWidth="1"/>
    <col min="9987" max="9987" width="7.140625" style="37" customWidth="1"/>
    <col min="9988" max="9988" width="6.7109375" style="37" customWidth="1"/>
    <col min="9989" max="9989" width="10.140625" style="37" customWidth="1"/>
    <col min="9990" max="9990" width="12" style="37" customWidth="1"/>
    <col min="9991" max="9992" width="9.140625" style="37"/>
    <col min="9993" max="9993" width="9.5703125" style="37" bestFit="1" customWidth="1"/>
    <col min="9994" max="9994" width="9.140625" style="37"/>
    <col min="9995" max="9997" width="9.5703125" style="37" bestFit="1" customWidth="1"/>
    <col min="9998" max="10240" width="9.140625" style="37"/>
    <col min="10241" max="10241" width="7.5703125" style="37" customWidth="1"/>
    <col min="10242" max="10242" width="39.85546875" style="37" customWidth="1"/>
    <col min="10243" max="10243" width="7.140625" style="37" customWidth="1"/>
    <col min="10244" max="10244" width="6.7109375" style="37" customWidth="1"/>
    <col min="10245" max="10245" width="10.140625" style="37" customWidth="1"/>
    <col min="10246" max="10246" width="12" style="37" customWidth="1"/>
    <col min="10247" max="10248" width="9.140625" style="37"/>
    <col min="10249" max="10249" width="9.5703125" style="37" bestFit="1" customWidth="1"/>
    <col min="10250" max="10250" width="9.140625" style="37"/>
    <col min="10251" max="10253" width="9.5703125" style="37" bestFit="1" customWidth="1"/>
    <col min="10254" max="10496" width="9.140625" style="37"/>
    <col min="10497" max="10497" width="7.5703125" style="37" customWidth="1"/>
    <col min="10498" max="10498" width="39.85546875" style="37" customWidth="1"/>
    <col min="10499" max="10499" width="7.140625" style="37" customWidth="1"/>
    <col min="10500" max="10500" width="6.7109375" style="37" customWidth="1"/>
    <col min="10501" max="10501" width="10.140625" style="37" customWidth="1"/>
    <col min="10502" max="10502" width="12" style="37" customWidth="1"/>
    <col min="10503" max="10504" width="9.140625" style="37"/>
    <col min="10505" max="10505" width="9.5703125" style="37" bestFit="1" customWidth="1"/>
    <col min="10506" max="10506" width="9.140625" style="37"/>
    <col min="10507" max="10509" width="9.5703125" style="37" bestFit="1" customWidth="1"/>
    <col min="10510" max="10752" width="9.140625" style="37"/>
    <col min="10753" max="10753" width="7.5703125" style="37" customWidth="1"/>
    <col min="10754" max="10754" width="39.85546875" style="37" customWidth="1"/>
    <col min="10755" max="10755" width="7.140625" style="37" customWidth="1"/>
    <col min="10756" max="10756" width="6.7109375" style="37" customWidth="1"/>
    <col min="10757" max="10757" width="10.140625" style="37" customWidth="1"/>
    <col min="10758" max="10758" width="12" style="37" customWidth="1"/>
    <col min="10759" max="10760" width="9.140625" style="37"/>
    <col min="10761" max="10761" width="9.5703125" style="37" bestFit="1" customWidth="1"/>
    <col min="10762" max="10762" width="9.140625" style="37"/>
    <col min="10763" max="10765" width="9.5703125" style="37" bestFit="1" customWidth="1"/>
    <col min="10766" max="11008" width="9.140625" style="37"/>
    <col min="11009" max="11009" width="7.5703125" style="37" customWidth="1"/>
    <col min="11010" max="11010" width="39.85546875" style="37" customWidth="1"/>
    <col min="11011" max="11011" width="7.140625" style="37" customWidth="1"/>
    <col min="11012" max="11012" width="6.7109375" style="37" customWidth="1"/>
    <col min="11013" max="11013" width="10.140625" style="37" customWidth="1"/>
    <col min="11014" max="11014" width="12" style="37" customWidth="1"/>
    <col min="11015" max="11016" width="9.140625" style="37"/>
    <col min="11017" max="11017" width="9.5703125" style="37" bestFit="1" customWidth="1"/>
    <col min="11018" max="11018" width="9.140625" style="37"/>
    <col min="11019" max="11021" width="9.5703125" style="37" bestFit="1" customWidth="1"/>
    <col min="11022" max="11264" width="9.140625" style="37"/>
    <col min="11265" max="11265" width="7.5703125" style="37" customWidth="1"/>
    <col min="11266" max="11266" width="39.85546875" style="37" customWidth="1"/>
    <col min="11267" max="11267" width="7.140625" style="37" customWidth="1"/>
    <col min="11268" max="11268" width="6.7109375" style="37" customWidth="1"/>
    <col min="11269" max="11269" width="10.140625" style="37" customWidth="1"/>
    <col min="11270" max="11270" width="12" style="37" customWidth="1"/>
    <col min="11271" max="11272" width="9.140625" style="37"/>
    <col min="11273" max="11273" width="9.5703125" style="37" bestFit="1" customWidth="1"/>
    <col min="11274" max="11274" width="9.140625" style="37"/>
    <col min="11275" max="11277" width="9.5703125" style="37" bestFit="1" customWidth="1"/>
    <col min="11278" max="11520" width="9.140625" style="37"/>
    <col min="11521" max="11521" width="7.5703125" style="37" customWidth="1"/>
    <col min="11522" max="11522" width="39.85546875" style="37" customWidth="1"/>
    <col min="11523" max="11523" width="7.140625" style="37" customWidth="1"/>
    <col min="11524" max="11524" width="6.7109375" style="37" customWidth="1"/>
    <col min="11525" max="11525" width="10.140625" style="37" customWidth="1"/>
    <col min="11526" max="11526" width="12" style="37" customWidth="1"/>
    <col min="11527" max="11528" width="9.140625" style="37"/>
    <col min="11529" max="11529" width="9.5703125" style="37" bestFit="1" customWidth="1"/>
    <col min="11530" max="11530" width="9.140625" style="37"/>
    <col min="11531" max="11533" width="9.5703125" style="37" bestFit="1" customWidth="1"/>
    <col min="11534" max="11776" width="9.140625" style="37"/>
    <col min="11777" max="11777" width="7.5703125" style="37" customWidth="1"/>
    <col min="11778" max="11778" width="39.85546875" style="37" customWidth="1"/>
    <col min="11779" max="11779" width="7.140625" style="37" customWidth="1"/>
    <col min="11780" max="11780" width="6.7109375" style="37" customWidth="1"/>
    <col min="11781" max="11781" width="10.140625" style="37" customWidth="1"/>
    <col min="11782" max="11782" width="12" style="37" customWidth="1"/>
    <col min="11783" max="11784" width="9.140625" style="37"/>
    <col min="11785" max="11785" width="9.5703125" style="37" bestFit="1" customWidth="1"/>
    <col min="11786" max="11786" width="9.140625" style="37"/>
    <col min="11787" max="11789" width="9.5703125" style="37" bestFit="1" customWidth="1"/>
    <col min="11790" max="12032" width="9.140625" style="37"/>
    <col min="12033" max="12033" width="7.5703125" style="37" customWidth="1"/>
    <col min="12034" max="12034" width="39.85546875" style="37" customWidth="1"/>
    <col min="12035" max="12035" width="7.140625" style="37" customWidth="1"/>
    <col min="12036" max="12036" width="6.7109375" style="37" customWidth="1"/>
    <col min="12037" max="12037" width="10.140625" style="37" customWidth="1"/>
    <col min="12038" max="12038" width="12" style="37" customWidth="1"/>
    <col min="12039" max="12040" width="9.140625" style="37"/>
    <col min="12041" max="12041" width="9.5703125" style="37" bestFit="1" customWidth="1"/>
    <col min="12042" max="12042" width="9.140625" style="37"/>
    <col min="12043" max="12045" width="9.5703125" style="37" bestFit="1" customWidth="1"/>
    <col min="12046" max="12288" width="9.140625" style="37"/>
    <col min="12289" max="12289" width="7.5703125" style="37" customWidth="1"/>
    <col min="12290" max="12290" width="39.85546875" style="37" customWidth="1"/>
    <col min="12291" max="12291" width="7.140625" style="37" customWidth="1"/>
    <col min="12292" max="12292" width="6.7109375" style="37" customWidth="1"/>
    <col min="12293" max="12293" width="10.140625" style="37" customWidth="1"/>
    <col min="12294" max="12294" width="12" style="37" customWidth="1"/>
    <col min="12295" max="12296" width="9.140625" style="37"/>
    <col min="12297" max="12297" width="9.5703125" style="37" bestFit="1" customWidth="1"/>
    <col min="12298" max="12298" width="9.140625" style="37"/>
    <col min="12299" max="12301" width="9.5703125" style="37" bestFit="1" customWidth="1"/>
    <col min="12302" max="12544" width="9.140625" style="37"/>
    <col min="12545" max="12545" width="7.5703125" style="37" customWidth="1"/>
    <col min="12546" max="12546" width="39.85546875" style="37" customWidth="1"/>
    <col min="12547" max="12547" width="7.140625" style="37" customWidth="1"/>
    <col min="12548" max="12548" width="6.7109375" style="37" customWidth="1"/>
    <col min="12549" max="12549" width="10.140625" style="37" customWidth="1"/>
    <col min="12550" max="12550" width="12" style="37" customWidth="1"/>
    <col min="12551" max="12552" width="9.140625" style="37"/>
    <col min="12553" max="12553" width="9.5703125" style="37" bestFit="1" customWidth="1"/>
    <col min="12554" max="12554" width="9.140625" style="37"/>
    <col min="12555" max="12557" width="9.5703125" style="37" bestFit="1" customWidth="1"/>
    <col min="12558" max="12800" width="9.140625" style="37"/>
    <col min="12801" max="12801" width="7.5703125" style="37" customWidth="1"/>
    <col min="12802" max="12802" width="39.85546875" style="37" customWidth="1"/>
    <col min="12803" max="12803" width="7.140625" style="37" customWidth="1"/>
    <col min="12804" max="12804" width="6.7109375" style="37" customWidth="1"/>
    <col min="12805" max="12805" width="10.140625" style="37" customWidth="1"/>
    <col min="12806" max="12806" width="12" style="37" customWidth="1"/>
    <col min="12807" max="12808" width="9.140625" style="37"/>
    <col min="12809" max="12809" width="9.5703125" style="37" bestFit="1" customWidth="1"/>
    <col min="12810" max="12810" width="9.140625" style="37"/>
    <col min="12811" max="12813" width="9.5703125" style="37" bestFit="1" customWidth="1"/>
    <col min="12814" max="13056" width="9.140625" style="37"/>
    <col min="13057" max="13057" width="7.5703125" style="37" customWidth="1"/>
    <col min="13058" max="13058" width="39.85546875" style="37" customWidth="1"/>
    <col min="13059" max="13059" width="7.140625" style="37" customWidth="1"/>
    <col min="13060" max="13060" width="6.7109375" style="37" customWidth="1"/>
    <col min="13061" max="13061" width="10.140625" style="37" customWidth="1"/>
    <col min="13062" max="13062" width="12" style="37" customWidth="1"/>
    <col min="13063" max="13064" width="9.140625" style="37"/>
    <col min="13065" max="13065" width="9.5703125" style="37" bestFit="1" customWidth="1"/>
    <col min="13066" max="13066" width="9.140625" style="37"/>
    <col min="13067" max="13069" width="9.5703125" style="37" bestFit="1" customWidth="1"/>
    <col min="13070" max="13312" width="9.140625" style="37"/>
    <col min="13313" max="13313" width="7.5703125" style="37" customWidth="1"/>
    <col min="13314" max="13314" width="39.85546875" style="37" customWidth="1"/>
    <col min="13315" max="13315" width="7.140625" style="37" customWidth="1"/>
    <col min="13316" max="13316" width="6.7109375" style="37" customWidth="1"/>
    <col min="13317" max="13317" width="10.140625" style="37" customWidth="1"/>
    <col min="13318" max="13318" width="12" style="37" customWidth="1"/>
    <col min="13319" max="13320" width="9.140625" style="37"/>
    <col min="13321" max="13321" width="9.5703125" style="37" bestFit="1" customWidth="1"/>
    <col min="13322" max="13322" width="9.140625" style="37"/>
    <col min="13323" max="13325" width="9.5703125" style="37" bestFit="1" customWidth="1"/>
    <col min="13326" max="13568" width="9.140625" style="37"/>
    <col min="13569" max="13569" width="7.5703125" style="37" customWidth="1"/>
    <col min="13570" max="13570" width="39.85546875" style="37" customWidth="1"/>
    <col min="13571" max="13571" width="7.140625" style="37" customWidth="1"/>
    <col min="13572" max="13572" width="6.7109375" style="37" customWidth="1"/>
    <col min="13573" max="13573" width="10.140625" style="37" customWidth="1"/>
    <col min="13574" max="13574" width="12" style="37" customWidth="1"/>
    <col min="13575" max="13576" width="9.140625" style="37"/>
    <col min="13577" max="13577" width="9.5703125" style="37" bestFit="1" customWidth="1"/>
    <col min="13578" max="13578" width="9.140625" style="37"/>
    <col min="13579" max="13581" width="9.5703125" style="37" bestFit="1" customWidth="1"/>
    <col min="13582" max="13824" width="9.140625" style="37"/>
    <col min="13825" max="13825" width="7.5703125" style="37" customWidth="1"/>
    <col min="13826" max="13826" width="39.85546875" style="37" customWidth="1"/>
    <col min="13827" max="13827" width="7.140625" style="37" customWidth="1"/>
    <col min="13828" max="13828" width="6.7109375" style="37" customWidth="1"/>
    <col min="13829" max="13829" width="10.140625" style="37" customWidth="1"/>
    <col min="13830" max="13830" width="12" style="37" customWidth="1"/>
    <col min="13831" max="13832" width="9.140625" style="37"/>
    <col min="13833" max="13833" width="9.5703125" style="37" bestFit="1" customWidth="1"/>
    <col min="13834" max="13834" width="9.140625" style="37"/>
    <col min="13835" max="13837" width="9.5703125" style="37" bestFit="1" customWidth="1"/>
    <col min="13838" max="14080" width="9.140625" style="37"/>
    <col min="14081" max="14081" width="7.5703125" style="37" customWidth="1"/>
    <col min="14082" max="14082" width="39.85546875" style="37" customWidth="1"/>
    <col min="14083" max="14083" width="7.140625" style="37" customWidth="1"/>
    <col min="14084" max="14084" width="6.7109375" style="37" customWidth="1"/>
    <col min="14085" max="14085" width="10.140625" style="37" customWidth="1"/>
    <col min="14086" max="14086" width="12" style="37" customWidth="1"/>
    <col min="14087" max="14088" width="9.140625" style="37"/>
    <col min="14089" max="14089" width="9.5703125" style="37" bestFit="1" customWidth="1"/>
    <col min="14090" max="14090" width="9.140625" style="37"/>
    <col min="14091" max="14093" width="9.5703125" style="37" bestFit="1" customWidth="1"/>
    <col min="14094" max="14336" width="9.140625" style="37"/>
    <col min="14337" max="14337" width="7.5703125" style="37" customWidth="1"/>
    <col min="14338" max="14338" width="39.85546875" style="37" customWidth="1"/>
    <col min="14339" max="14339" width="7.140625" style="37" customWidth="1"/>
    <col min="14340" max="14340" width="6.7109375" style="37" customWidth="1"/>
    <col min="14341" max="14341" width="10.140625" style="37" customWidth="1"/>
    <col min="14342" max="14342" width="12" style="37" customWidth="1"/>
    <col min="14343" max="14344" width="9.140625" style="37"/>
    <col min="14345" max="14345" width="9.5703125" style="37" bestFit="1" customWidth="1"/>
    <col min="14346" max="14346" width="9.140625" style="37"/>
    <col min="14347" max="14349" width="9.5703125" style="37" bestFit="1" customWidth="1"/>
    <col min="14350" max="14592" width="9.140625" style="37"/>
    <col min="14593" max="14593" width="7.5703125" style="37" customWidth="1"/>
    <col min="14594" max="14594" width="39.85546875" style="37" customWidth="1"/>
    <col min="14595" max="14595" width="7.140625" style="37" customWidth="1"/>
    <col min="14596" max="14596" width="6.7109375" style="37" customWidth="1"/>
    <col min="14597" max="14597" width="10.140625" style="37" customWidth="1"/>
    <col min="14598" max="14598" width="12" style="37" customWidth="1"/>
    <col min="14599" max="14600" width="9.140625" style="37"/>
    <col min="14601" max="14601" width="9.5703125" style="37" bestFit="1" customWidth="1"/>
    <col min="14602" max="14602" width="9.140625" style="37"/>
    <col min="14603" max="14605" width="9.5703125" style="37" bestFit="1" customWidth="1"/>
    <col min="14606" max="14848" width="9.140625" style="37"/>
    <col min="14849" max="14849" width="7.5703125" style="37" customWidth="1"/>
    <col min="14850" max="14850" width="39.85546875" style="37" customWidth="1"/>
    <col min="14851" max="14851" width="7.140625" style="37" customWidth="1"/>
    <col min="14852" max="14852" width="6.7109375" style="37" customWidth="1"/>
    <col min="14853" max="14853" width="10.140625" style="37" customWidth="1"/>
    <col min="14854" max="14854" width="12" style="37" customWidth="1"/>
    <col min="14855" max="14856" width="9.140625" style="37"/>
    <col min="14857" max="14857" width="9.5703125" style="37" bestFit="1" customWidth="1"/>
    <col min="14858" max="14858" width="9.140625" style="37"/>
    <col min="14859" max="14861" width="9.5703125" style="37" bestFit="1" customWidth="1"/>
    <col min="14862" max="15104" width="9.140625" style="37"/>
    <col min="15105" max="15105" width="7.5703125" style="37" customWidth="1"/>
    <col min="15106" max="15106" width="39.85546875" style="37" customWidth="1"/>
    <col min="15107" max="15107" width="7.140625" style="37" customWidth="1"/>
    <col min="15108" max="15108" width="6.7109375" style="37" customWidth="1"/>
    <col min="15109" max="15109" width="10.140625" style="37" customWidth="1"/>
    <col min="15110" max="15110" width="12" style="37" customWidth="1"/>
    <col min="15111" max="15112" width="9.140625" style="37"/>
    <col min="15113" max="15113" width="9.5703125" style="37" bestFit="1" customWidth="1"/>
    <col min="15114" max="15114" width="9.140625" style="37"/>
    <col min="15115" max="15117" width="9.5703125" style="37" bestFit="1" customWidth="1"/>
    <col min="15118" max="15360" width="9.140625" style="37"/>
    <col min="15361" max="15361" width="7.5703125" style="37" customWidth="1"/>
    <col min="15362" max="15362" width="39.85546875" style="37" customWidth="1"/>
    <col min="15363" max="15363" width="7.140625" style="37" customWidth="1"/>
    <col min="15364" max="15364" width="6.7109375" style="37" customWidth="1"/>
    <col min="15365" max="15365" width="10.140625" style="37" customWidth="1"/>
    <col min="15366" max="15366" width="12" style="37" customWidth="1"/>
    <col min="15367" max="15368" width="9.140625" style="37"/>
    <col min="15369" max="15369" width="9.5703125" style="37" bestFit="1" customWidth="1"/>
    <col min="15370" max="15370" width="9.140625" style="37"/>
    <col min="15371" max="15373" width="9.5703125" style="37" bestFit="1" customWidth="1"/>
    <col min="15374" max="15616" width="9.140625" style="37"/>
    <col min="15617" max="15617" width="7.5703125" style="37" customWidth="1"/>
    <col min="15618" max="15618" width="39.85546875" style="37" customWidth="1"/>
    <col min="15619" max="15619" width="7.140625" style="37" customWidth="1"/>
    <col min="15620" max="15620" width="6.7109375" style="37" customWidth="1"/>
    <col min="15621" max="15621" width="10.140625" style="37" customWidth="1"/>
    <col min="15622" max="15622" width="12" style="37" customWidth="1"/>
    <col min="15623" max="15624" width="9.140625" style="37"/>
    <col min="15625" max="15625" width="9.5703125" style="37" bestFit="1" customWidth="1"/>
    <col min="15626" max="15626" width="9.140625" style="37"/>
    <col min="15627" max="15629" width="9.5703125" style="37" bestFit="1" customWidth="1"/>
    <col min="15630" max="15872" width="9.140625" style="37"/>
    <col min="15873" max="15873" width="7.5703125" style="37" customWidth="1"/>
    <col min="15874" max="15874" width="39.85546875" style="37" customWidth="1"/>
    <col min="15875" max="15875" width="7.140625" style="37" customWidth="1"/>
    <col min="15876" max="15876" width="6.7109375" style="37" customWidth="1"/>
    <col min="15877" max="15877" width="10.140625" style="37" customWidth="1"/>
    <col min="15878" max="15878" width="12" style="37" customWidth="1"/>
    <col min="15879" max="15880" width="9.140625" style="37"/>
    <col min="15881" max="15881" width="9.5703125" style="37" bestFit="1" customWidth="1"/>
    <col min="15882" max="15882" width="9.140625" style="37"/>
    <col min="15883" max="15885" width="9.5703125" style="37" bestFit="1" customWidth="1"/>
    <col min="15886" max="16128" width="9.140625" style="37"/>
    <col min="16129" max="16129" width="7.5703125" style="37" customWidth="1"/>
    <col min="16130" max="16130" width="39.85546875" style="37" customWidth="1"/>
    <col min="16131" max="16131" width="7.140625" style="37" customWidth="1"/>
    <col min="16132" max="16132" width="6.7109375" style="37" customWidth="1"/>
    <col min="16133" max="16133" width="10.140625" style="37" customWidth="1"/>
    <col min="16134" max="16134" width="12" style="37" customWidth="1"/>
    <col min="16135" max="16136" width="9.140625" style="37"/>
    <col min="16137" max="16137" width="9.5703125" style="37" bestFit="1" customWidth="1"/>
    <col min="16138" max="16138" width="9.140625" style="37"/>
    <col min="16139" max="16141" width="9.5703125" style="37" bestFit="1" customWidth="1"/>
    <col min="16142" max="16384" width="9.140625" style="37"/>
  </cols>
  <sheetData>
    <row r="4" spans="1:9" ht="23.25" x14ac:dyDescent="0.35">
      <c r="A4" s="70" t="s">
        <v>14</v>
      </c>
      <c r="B4" s="70"/>
      <c r="C4" s="70"/>
      <c r="D4" s="70"/>
      <c r="E4" s="70"/>
      <c r="F4" s="70"/>
    </row>
    <row r="5" spans="1:9" ht="18.75" x14ac:dyDescent="0.3">
      <c r="A5" s="71" t="s">
        <v>15</v>
      </c>
      <c r="B5" s="71"/>
      <c r="C5" s="71"/>
      <c r="D5" s="71"/>
      <c r="E5" s="71"/>
      <c r="F5" s="71"/>
    </row>
    <row r="6" spans="1:9" x14ac:dyDescent="0.2">
      <c r="A6" s="72"/>
      <c r="B6" s="72"/>
      <c r="C6" s="72"/>
      <c r="D6" s="72"/>
      <c r="E6" s="72"/>
      <c r="F6" s="72"/>
    </row>
    <row r="7" spans="1:9" x14ac:dyDescent="0.2">
      <c r="A7" s="6"/>
    </row>
    <row r="8" spans="1:9" ht="15.75" customHeight="1" x14ac:dyDescent="0.25">
      <c r="A8" s="73" t="s">
        <v>16</v>
      </c>
      <c r="B8" s="73"/>
      <c r="C8" s="73"/>
      <c r="D8" s="73"/>
      <c r="E8" s="73"/>
      <c r="F8" s="73"/>
    </row>
    <row r="9" spans="1:9" ht="15.75" customHeight="1" x14ac:dyDescent="0.25">
      <c r="A9" s="35"/>
      <c r="B9" s="34"/>
      <c r="C9" s="34"/>
      <c r="D9" s="34"/>
      <c r="E9" s="34"/>
      <c r="F9" s="34"/>
    </row>
    <row r="10" spans="1:9" x14ac:dyDescent="0.2">
      <c r="A10" s="9" t="s">
        <v>17</v>
      </c>
      <c r="B10" s="9" t="s">
        <v>18</v>
      </c>
      <c r="C10" s="9"/>
      <c r="D10" s="9"/>
      <c r="E10" s="9"/>
      <c r="F10" s="9"/>
    </row>
    <row r="11" spans="1:9" ht="9.75" customHeight="1" thickBot="1" x14ac:dyDescent="0.25">
      <c r="A11" s="38"/>
      <c r="B11" s="38"/>
      <c r="C11" s="38"/>
      <c r="D11" s="38"/>
      <c r="E11" s="38"/>
      <c r="F11" s="38"/>
      <c r="G11" s="39" t="s">
        <v>19</v>
      </c>
    </row>
    <row r="12" spans="1:9" ht="13.5" thickBot="1" x14ac:dyDescent="0.25">
      <c r="A12" s="10" t="s">
        <v>20</v>
      </c>
      <c r="B12" s="11" t="s">
        <v>21</v>
      </c>
      <c r="C12" s="11" t="s">
        <v>22</v>
      </c>
      <c r="D12" s="11" t="s">
        <v>23</v>
      </c>
      <c r="E12" s="11" t="s">
        <v>24</v>
      </c>
      <c r="F12" s="12" t="s">
        <v>25</v>
      </c>
      <c r="I12" s="40"/>
    </row>
    <row r="13" spans="1:9" x14ac:dyDescent="0.2">
      <c r="A13" s="84" t="s">
        <v>26</v>
      </c>
      <c r="B13" s="85"/>
      <c r="C13" s="85"/>
      <c r="D13" s="85"/>
      <c r="E13" s="85"/>
      <c r="F13" s="86"/>
      <c r="I13" s="40"/>
    </row>
    <row r="14" spans="1:9" ht="15" x14ac:dyDescent="0.2">
      <c r="A14" s="13">
        <v>1</v>
      </c>
      <c r="B14" s="41" t="s">
        <v>27</v>
      </c>
      <c r="C14" s="14" t="s">
        <v>28</v>
      </c>
      <c r="D14" s="15">
        <v>2</v>
      </c>
      <c r="E14" s="42">
        <v>5040</v>
      </c>
      <c r="F14" s="43">
        <f>D14*E14</f>
        <v>10080</v>
      </c>
      <c r="G14" s="44">
        <f>F14</f>
        <v>10080</v>
      </c>
      <c r="I14" s="40"/>
    </row>
    <row r="15" spans="1:9" ht="15" x14ac:dyDescent="0.2">
      <c r="A15" s="13">
        <v>2</v>
      </c>
      <c r="B15" s="41" t="s">
        <v>29</v>
      </c>
      <c r="C15" s="14" t="s">
        <v>28</v>
      </c>
      <c r="D15" s="15">
        <v>1</v>
      </c>
      <c r="E15" s="42">
        <v>7192</v>
      </c>
      <c r="F15" s="43">
        <f t="shared" ref="F15:F19" si="0">D15*E15</f>
        <v>7192</v>
      </c>
      <c r="G15" s="44">
        <f t="shared" ref="G15:G20" si="1">F15</f>
        <v>7192</v>
      </c>
      <c r="I15" s="40"/>
    </row>
    <row r="16" spans="1:9" ht="15" x14ac:dyDescent="0.2">
      <c r="A16" s="13">
        <v>3</v>
      </c>
      <c r="B16" s="41" t="s">
        <v>30</v>
      </c>
      <c r="C16" s="14" t="s">
        <v>28</v>
      </c>
      <c r="D16" s="15">
        <v>1</v>
      </c>
      <c r="E16" s="42">
        <v>4850</v>
      </c>
      <c r="F16" s="43">
        <f t="shared" si="0"/>
        <v>4850</v>
      </c>
      <c r="G16" s="44">
        <f t="shared" si="1"/>
        <v>4850</v>
      </c>
      <c r="I16" s="40"/>
    </row>
    <row r="17" spans="1:9" ht="15" x14ac:dyDescent="0.2">
      <c r="A17" s="13">
        <v>4</v>
      </c>
      <c r="B17" s="41" t="s">
        <v>31</v>
      </c>
      <c r="C17" s="14" t="s">
        <v>28</v>
      </c>
      <c r="D17" s="15">
        <v>1</v>
      </c>
      <c r="E17" s="42">
        <v>6980</v>
      </c>
      <c r="F17" s="43">
        <f t="shared" si="0"/>
        <v>6980</v>
      </c>
      <c r="G17" s="44">
        <f t="shared" si="1"/>
        <v>6980</v>
      </c>
      <c r="I17" s="40"/>
    </row>
    <row r="18" spans="1:9" ht="30" x14ac:dyDescent="0.2">
      <c r="A18" s="13">
        <v>5</v>
      </c>
      <c r="B18" s="41" t="s">
        <v>32</v>
      </c>
      <c r="C18" s="14" t="s">
        <v>33</v>
      </c>
      <c r="D18" s="15">
        <v>150</v>
      </c>
      <c r="E18" s="42">
        <v>33</v>
      </c>
      <c r="F18" s="43">
        <f t="shared" si="0"/>
        <v>4950</v>
      </c>
      <c r="G18" s="44">
        <f t="shared" si="1"/>
        <v>4950</v>
      </c>
      <c r="I18" s="40"/>
    </row>
    <row r="19" spans="1:9" ht="15" x14ac:dyDescent="0.2">
      <c r="A19" s="13">
        <v>6</v>
      </c>
      <c r="B19" s="41" t="s">
        <v>34</v>
      </c>
      <c r="C19" s="14" t="s">
        <v>28</v>
      </c>
      <c r="D19" s="15">
        <v>2</v>
      </c>
      <c r="E19" s="42">
        <v>780</v>
      </c>
      <c r="F19" s="43">
        <f t="shared" si="0"/>
        <v>1560</v>
      </c>
      <c r="G19" s="44">
        <f t="shared" si="1"/>
        <v>1560</v>
      </c>
      <c r="I19" s="40"/>
    </row>
    <row r="20" spans="1:9" x14ac:dyDescent="0.2">
      <c r="A20" s="87" t="s">
        <v>35</v>
      </c>
      <c r="B20" s="88"/>
      <c r="C20" s="88"/>
      <c r="D20" s="88"/>
      <c r="E20" s="89"/>
      <c r="F20" s="43">
        <v>4000</v>
      </c>
      <c r="G20" s="44">
        <f t="shared" si="1"/>
        <v>4000</v>
      </c>
      <c r="I20" s="40"/>
    </row>
    <row r="21" spans="1:9" ht="15" x14ac:dyDescent="0.2">
      <c r="A21" s="78" t="s">
        <v>36</v>
      </c>
      <c r="B21" s="79"/>
      <c r="C21" s="79"/>
      <c r="D21" s="79"/>
      <c r="E21" s="80"/>
      <c r="F21" s="45">
        <f>SUM(F14:F20)</f>
        <v>39612</v>
      </c>
      <c r="G21" s="44">
        <f>SUM(G14:G20)</f>
        <v>39612</v>
      </c>
      <c r="I21" s="44"/>
    </row>
    <row r="22" spans="1:9" x14ac:dyDescent="0.2">
      <c r="A22" s="60" t="s">
        <v>37</v>
      </c>
      <c r="B22" s="61"/>
      <c r="C22" s="61"/>
      <c r="D22" s="61"/>
      <c r="E22" s="62"/>
      <c r="F22" s="43"/>
      <c r="I22" s="44"/>
    </row>
    <row r="23" spans="1:9" ht="15" x14ac:dyDescent="0.25">
      <c r="A23" s="16">
        <v>1</v>
      </c>
      <c r="B23" s="46" t="s">
        <v>38</v>
      </c>
      <c r="C23" s="17" t="s">
        <v>28</v>
      </c>
      <c r="D23" s="18">
        <v>150</v>
      </c>
      <c r="E23" s="47">
        <v>80</v>
      </c>
      <c r="F23" s="43">
        <f>D23*E23</f>
        <v>12000</v>
      </c>
      <c r="G23" s="44">
        <f>F23</f>
        <v>12000</v>
      </c>
    </row>
    <row r="24" spans="1:9" ht="15" x14ac:dyDescent="0.25">
      <c r="A24" s="16">
        <v>2</v>
      </c>
      <c r="B24" s="46" t="s">
        <v>39</v>
      </c>
      <c r="C24" s="17" t="s">
        <v>28</v>
      </c>
      <c r="D24" s="18">
        <v>2</v>
      </c>
      <c r="E24" s="47">
        <v>2200</v>
      </c>
      <c r="F24" s="43">
        <f t="shared" ref="F24:F25" si="2">D24*E24</f>
        <v>4400</v>
      </c>
      <c r="G24" s="44">
        <f t="shared" ref="G24:G25" si="3">F24</f>
        <v>4400</v>
      </c>
    </row>
    <row r="25" spans="1:9" ht="15" x14ac:dyDescent="0.25">
      <c r="A25" s="18">
        <v>3</v>
      </c>
      <c r="B25" s="46" t="s">
        <v>40</v>
      </c>
      <c r="C25" s="17" t="s">
        <v>28</v>
      </c>
      <c r="D25" s="18">
        <v>1</v>
      </c>
      <c r="E25" s="47">
        <v>6000</v>
      </c>
      <c r="F25" s="43">
        <f t="shared" si="2"/>
        <v>6000</v>
      </c>
      <c r="G25" s="44">
        <f t="shared" si="3"/>
        <v>6000</v>
      </c>
    </row>
    <row r="26" spans="1:9" x14ac:dyDescent="0.2">
      <c r="A26" s="19"/>
      <c r="B26" s="79" t="s">
        <v>41</v>
      </c>
      <c r="C26" s="79"/>
      <c r="D26" s="79"/>
      <c r="E26" s="80"/>
      <c r="F26" s="43">
        <f>SUM(F23:F25)</f>
        <v>22400</v>
      </c>
      <c r="G26" s="44">
        <f>SUM(G23:G25)</f>
        <v>22400</v>
      </c>
    </row>
    <row r="27" spans="1:9" ht="16.5" customHeight="1" thickBot="1" x14ac:dyDescent="0.25">
      <c r="A27" s="81" t="s">
        <v>42</v>
      </c>
      <c r="B27" s="82"/>
      <c r="C27" s="82"/>
      <c r="D27" s="82"/>
      <c r="E27" s="83"/>
      <c r="F27" s="48">
        <f>SUM(F21+F26)</f>
        <v>62012</v>
      </c>
      <c r="G27" s="44">
        <f>G21+G26</f>
        <v>62012</v>
      </c>
    </row>
    <row r="28" spans="1:9" x14ac:dyDescent="0.2">
      <c r="E28" s="39"/>
    </row>
    <row r="30" spans="1:9" x14ac:dyDescent="0.2">
      <c r="A30" s="49"/>
      <c r="B30" s="50"/>
      <c r="C30" s="66"/>
      <c r="D30" s="66"/>
      <c r="E30" s="51"/>
    </row>
    <row r="31" spans="1:9" x14ac:dyDescent="0.2">
      <c r="A31" s="77"/>
      <c r="B31" s="77"/>
      <c r="C31" s="51"/>
      <c r="D31" s="51"/>
      <c r="E31" s="51"/>
    </row>
    <row r="32" spans="1:9" x14ac:dyDescent="0.2">
      <c r="A32" s="77"/>
      <c r="B32" s="77"/>
    </row>
    <row r="33" spans="1:2" x14ac:dyDescent="0.2">
      <c r="A33" s="77"/>
      <c r="B33" s="77"/>
    </row>
    <row r="34" spans="1:2" x14ac:dyDescent="0.2">
      <c r="A34" s="77"/>
      <c r="B34" s="77"/>
    </row>
    <row r="35" spans="1:2" x14ac:dyDescent="0.2">
      <c r="A35" s="77"/>
      <c r="B35" s="77"/>
    </row>
  </sheetData>
  <mergeCells count="16">
    <mergeCell ref="A20:E20"/>
    <mergeCell ref="A4:F4"/>
    <mergeCell ref="A5:F5"/>
    <mergeCell ref="A6:F6"/>
    <mergeCell ref="A8:F8"/>
    <mergeCell ref="A13:F13"/>
    <mergeCell ref="A32:B32"/>
    <mergeCell ref="A33:B33"/>
    <mergeCell ref="A34:B34"/>
    <mergeCell ref="A35:B35"/>
    <mergeCell ref="A21:E21"/>
    <mergeCell ref="A22:E22"/>
    <mergeCell ref="B26:E26"/>
    <mergeCell ref="A27:E27"/>
    <mergeCell ref="C30:D30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Распределение</vt:lpstr>
      <vt:lpstr>Предложение  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ofu</cp:lastModifiedBy>
  <cp:lastPrinted>2018-02-19T10:46:18Z</cp:lastPrinted>
  <dcterms:created xsi:type="dcterms:W3CDTF">2018-02-09T11:39:34Z</dcterms:created>
  <dcterms:modified xsi:type="dcterms:W3CDTF">2018-02-20T12:55:20Z</dcterms:modified>
</cp:coreProperties>
</file>